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urel.smith\Documents\EDAB\ConditionGAM\"/>
    </mc:Choice>
  </mc:AlternateContent>
  <bookViews>
    <workbookView xWindow="0" yWindow="0" windowWidth="8960" windowHeight="4360" firstSheet="8" activeTab="8"/>
  </bookViews>
  <sheets>
    <sheet name="WFC LocalDensity (2)" sheetId="24" r:id="rId1"/>
    <sheet name="Single Variable GAMs" sheetId="1" r:id="rId2"/>
    <sheet name="SingleGAM Summary" sheetId="4" r:id="rId3"/>
    <sheet name="SingleGAM Selection" sheetId="5" r:id="rId4"/>
    <sheet name="Mechanism GAMs" sheetId="3" r:id="rId5"/>
    <sheet name="MechanismSummaryTable" sheetId="2" r:id="rId6"/>
    <sheet name="2021 SingleGAMs" sheetId="7" r:id="rId7"/>
    <sheet name="Correlations 2021GAM selection" sheetId="6" r:id="rId8"/>
    <sheet name="AutoGAMsEPUfullmissingdata" sheetId="8" r:id="rId9"/>
    <sheet name="WFC results Year" sheetId="19" r:id="rId10"/>
    <sheet name="WFC results" sheetId="10" r:id="rId11"/>
    <sheet name="WFC LocalTemp" sheetId="11" r:id="rId12"/>
    <sheet name="WFC LocalTemp Year" sheetId="22" r:id="rId13"/>
    <sheet name="WFC EPUtemp" sheetId="12" r:id="rId14"/>
    <sheet name="WFC ResQual" sheetId="13" r:id="rId15"/>
    <sheet name="WFC ResQual Year" sheetId="21" r:id="rId16"/>
    <sheet name="WFC ResAvail" sheetId="14" r:id="rId17"/>
    <sheet name="WFC ResAvail Year" sheetId="23" r:id="rId18"/>
    <sheet name="WFC LocalDensity" sheetId="15" r:id="rId19"/>
    <sheet name="WFC LocalDensity Year" sheetId="25" r:id="rId20"/>
    <sheet name="WFCPopDensityFproxy" sheetId="16" r:id="rId21"/>
    <sheet name="WFC LatLon" sheetId="17" r:id="rId22"/>
    <sheet name="WFC Year" sheetId="20" r:id="rId23"/>
    <sheet name="WFC year DevExpl" sheetId="18" r:id="rId24"/>
    <sheet name="SOE_synthesis8-18-21" sheetId="9" r:id="rId25"/>
  </sheets>
  <definedNames>
    <definedName name="_xlnm._FilterDatabase" localSheetId="13" hidden="1">'WFC EPUtemp'!$A$4:$E$43</definedName>
    <definedName name="_xlnm._FilterDatabase" localSheetId="18" hidden="1">'WFC LocalDensity'!$A$4:$C$41</definedName>
    <definedName name="_xlnm._FilterDatabase" localSheetId="0" hidden="1">'WFC LocalDensity (2)'!$A$4:$C$41</definedName>
    <definedName name="_xlnm._FilterDatabase" localSheetId="19" hidden="1">'WFC LocalDensity Year'!$A$4:$A$21</definedName>
    <definedName name="_xlnm._FilterDatabase" localSheetId="11" hidden="1">'WFC LocalTemp'!$A$5:$C$41</definedName>
    <definedName name="_xlnm._FilterDatabase" localSheetId="12" hidden="1">'WFC LocalTemp Year'!$A$5:$C$25</definedName>
    <definedName name="_xlnm._FilterDatabase" localSheetId="14" hidden="1">'WFC ResQual'!$A$4:$E$28</definedName>
  </definedNames>
  <calcPr calcId="162913"/>
</workbook>
</file>

<file path=xl/calcChain.xml><?xml version="1.0" encoding="utf-8"?>
<calcChain xmlns="http://schemas.openxmlformats.org/spreadsheetml/2006/main">
  <c r="FU6" i="8" l="1"/>
  <c r="FU7" i="8"/>
  <c r="FU8" i="8"/>
  <c r="FU9" i="8"/>
  <c r="FU10" i="8"/>
  <c r="FU11" i="8"/>
  <c r="FU12" i="8"/>
  <c r="FU13" i="8"/>
  <c r="FU14" i="8"/>
  <c r="FU15" i="8"/>
  <c r="FU16" i="8"/>
  <c r="FU17" i="8"/>
  <c r="FU18" i="8"/>
  <c r="FU19" i="8"/>
  <c r="FU20" i="8"/>
  <c r="FU21" i="8"/>
  <c r="FU22" i="8"/>
  <c r="FU23" i="8"/>
  <c r="FU24" i="8"/>
  <c r="FU25" i="8"/>
  <c r="FU26" i="8"/>
  <c r="FU27" i="8"/>
  <c r="FU28" i="8"/>
  <c r="FU29" i="8"/>
  <c r="FU30" i="8"/>
  <c r="FU31" i="8"/>
  <c r="FU32" i="8"/>
  <c r="FU33" i="8"/>
  <c r="FU34" i="8"/>
  <c r="FU35" i="8"/>
  <c r="FU36" i="8"/>
  <c r="FU37" i="8"/>
  <c r="FU38" i="8"/>
  <c r="FU39" i="8"/>
  <c r="FU40" i="8"/>
  <c r="FU41" i="8"/>
  <c r="FU42" i="8"/>
  <c r="FU43" i="8"/>
  <c r="FU44" i="8"/>
  <c r="FU5" i="8"/>
  <c r="FI5" i="8"/>
  <c r="FR42" i="8"/>
  <c r="FR26" i="8"/>
  <c r="FT9" i="8"/>
  <c r="FR9" i="8"/>
  <c r="FS9" i="8"/>
  <c r="FQ9" i="8"/>
  <c r="FQ6" i="8"/>
  <c r="FR6" i="8"/>
  <c r="FS6" i="8"/>
  <c r="FT6" i="8" s="1"/>
  <c r="FQ7" i="8"/>
  <c r="FR7" i="8"/>
  <c r="FS7" i="8"/>
  <c r="FT7" i="8"/>
  <c r="FQ8" i="8"/>
  <c r="FR8" i="8"/>
  <c r="FS8" i="8"/>
  <c r="FT8" i="8" s="1"/>
  <c r="FQ10" i="8"/>
  <c r="FR10" i="8"/>
  <c r="FS10" i="8"/>
  <c r="FT10" i="8" s="1"/>
  <c r="FQ11" i="8"/>
  <c r="FR11" i="8"/>
  <c r="FS11" i="8"/>
  <c r="FT11" i="8"/>
  <c r="FQ12" i="8"/>
  <c r="FR12" i="8"/>
  <c r="FS12" i="8"/>
  <c r="FT12" i="8" s="1"/>
  <c r="FQ13" i="8"/>
  <c r="FR13" i="8"/>
  <c r="FS13" i="8"/>
  <c r="FT13" i="8"/>
  <c r="FQ14" i="8"/>
  <c r="FR14" i="8"/>
  <c r="FS14" i="8"/>
  <c r="FT14" i="8" s="1"/>
  <c r="FQ15" i="8"/>
  <c r="FR15" i="8"/>
  <c r="FS15" i="8"/>
  <c r="FT15" i="8"/>
  <c r="FQ16" i="8"/>
  <c r="FR16" i="8"/>
  <c r="FS16" i="8"/>
  <c r="FT16" i="8" s="1"/>
  <c r="FQ17" i="8"/>
  <c r="FR17" i="8"/>
  <c r="FS17" i="8"/>
  <c r="FT17" i="8"/>
  <c r="FQ18" i="8"/>
  <c r="FR18" i="8"/>
  <c r="FS18" i="8"/>
  <c r="FT18" i="8" s="1"/>
  <c r="FQ19" i="8"/>
  <c r="FR19" i="8"/>
  <c r="FS19" i="8"/>
  <c r="FT19" i="8"/>
  <c r="FQ20" i="8"/>
  <c r="FR20" i="8"/>
  <c r="FS20" i="8"/>
  <c r="FT20" i="8" s="1"/>
  <c r="FQ21" i="8"/>
  <c r="FR21" i="8"/>
  <c r="FS21" i="8"/>
  <c r="FT21" i="8"/>
  <c r="FQ22" i="8"/>
  <c r="FR22" i="8"/>
  <c r="FS22" i="8"/>
  <c r="FT22" i="8" s="1"/>
  <c r="FQ23" i="8"/>
  <c r="FR23" i="8"/>
  <c r="FS23" i="8"/>
  <c r="FT23" i="8"/>
  <c r="FQ24" i="8"/>
  <c r="FR24" i="8"/>
  <c r="FS24" i="8"/>
  <c r="FT24" i="8" s="1"/>
  <c r="FQ25" i="8"/>
  <c r="FR25" i="8"/>
  <c r="FS25" i="8"/>
  <c r="FT25" i="8"/>
  <c r="FQ26" i="8"/>
  <c r="FS26" i="8"/>
  <c r="FT26" i="8" s="1"/>
  <c r="FQ27" i="8"/>
  <c r="FR27" i="8"/>
  <c r="FS27" i="8"/>
  <c r="FT27" i="8"/>
  <c r="FQ28" i="8"/>
  <c r="FR28" i="8"/>
  <c r="FS28" i="8"/>
  <c r="FT28" i="8" s="1"/>
  <c r="FQ29" i="8"/>
  <c r="FR29" i="8"/>
  <c r="FS29" i="8"/>
  <c r="FT29" i="8"/>
  <c r="FQ30" i="8"/>
  <c r="FR30" i="8"/>
  <c r="FS30" i="8"/>
  <c r="FT30" i="8" s="1"/>
  <c r="FQ31" i="8"/>
  <c r="FR31" i="8"/>
  <c r="FS31" i="8"/>
  <c r="FT31" i="8"/>
  <c r="FQ32" i="8"/>
  <c r="FR32" i="8"/>
  <c r="FS32" i="8"/>
  <c r="FT32" i="8" s="1"/>
  <c r="FQ33" i="8"/>
  <c r="FR33" i="8"/>
  <c r="FS33" i="8"/>
  <c r="FT33" i="8"/>
  <c r="FQ34" i="8"/>
  <c r="FR34" i="8"/>
  <c r="FS34" i="8"/>
  <c r="FT34" i="8" s="1"/>
  <c r="FQ35" i="8"/>
  <c r="FR35" i="8"/>
  <c r="FS35" i="8"/>
  <c r="FT35" i="8"/>
  <c r="FQ36" i="8"/>
  <c r="FR36" i="8"/>
  <c r="FS36" i="8"/>
  <c r="FT36" i="8" s="1"/>
  <c r="FQ37" i="8"/>
  <c r="FR37" i="8"/>
  <c r="FS37" i="8"/>
  <c r="FT37" i="8"/>
  <c r="FQ38" i="8"/>
  <c r="FR38" i="8"/>
  <c r="FS38" i="8"/>
  <c r="FT38" i="8" s="1"/>
  <c r="FQ39" i="8"/>
  <c r="FR39" i="8"/>
  <c r="FS39" i="8"/>
  <c r="FT39" i="8"/>
  <c r="FQ40" i="8"/>
  <c r="FR40" i="8"/>
  <c r="FS40" i="8"/>
  <c r="FT40" i="8" s="1"/>
  <c r="FQ41" i="8"/>
  <c r="FR41" i="8"/>
  <c r="FS41" i="8"/>
  <c r="FT41" i="8"/>
  <c r="FQ42" i="8"/>
  <c r="FS42" i="8"/>
  <c r="FT42" i="8" s="1"/>
  <c r="FQ43" i="8"/>
  <c r="FR43" i="8"/>
  <c r="FS43" i="8"/>
  <c r="FT43" i="8"/>
  <c r="FQ44" i="8"/>
  <c r="FR44" i="8"/>
  <c r="FS44" i="8"/>
  <c r="FT44" i="8" s="1"/>
  <c r="FS5" i="8"/>
  <c r="FT5" i="8" s="1"/>
  <c r="FR5" i="8"/>
  <c r="FQ5" i="8"/>
  <c r="FI6" i="8" l="1"/>
  <c r="FI7" i="8"/>
  <c r="FI8" i="8"/>
  <c r="FI9" i="8"/>
  <c r="FI10" i="8"/>
  <c r="FI11" i="8"/>
  <c r="FI12" i="8"/>
  <c r="FI13" i="8"/>
  <c r="FI14" i="8"/>
  <c r="FI15" i="8"/>
  <c r="FI16" i="8"/>
  <c r="FI17" i="8"/>
  <c r="FI18" i="8"/>
  <c r="FI19" i="8"/>
  <c r="FI20" i="8"/>
  <c r="FI21" i="8"/>
  <c r="FI22" i="8"/>
  <c r="FI23" i="8"/>
  <c r="FI24" i="8"/>
  <c r="FI25" i="8"/>
  <c r="FI26" i="8"/>
  <c r="FI27" i="8"/>
  <c r="FI28" i="8"/>
  <c r="FI29" i="8"/>
  <c r="FI30" i="8"/>
  <c r="FI31" i="8"/>
  <c r="FI32" i="8"/>
  <c r="FI33" i="8"/>
  <c r="FI34" i="8"/>
  <c r="FI35" i="8"/>
  <c r="FI36" i="8"/>
  <c r="FI37" i="8"/>
  <c r="FI38" i="8"/>
  <c r="FI39" i="8"/>
  <c r="FI40" i="8"/>
  <c r="FI41" i="8"/>
  <c r="FI42" i="8"/>
  <c r="FI43" i="8"/>
  <c r="FJ43" i="8" l="1"/>
  <c r="FK43" i="8" s="1"/>
  <c r="FL43" i="8"/>
  <c r="FH43" i="8"/>
  <c r="FL42" i="8"/>
  <c r="FJ42" i="8"/>
  <c r="FK42" i="8" s="1"/>
  <c r="FH42" i="8"/>
  <c r="FJ41" i="8"/>
  <c r="FK41" i="8" s="1"/>
  <c r="FL41" i="8"/>
  <c r="FH41" i="8"/>
  <c r="FJ40" i="8"/>
  <c r="FK40" i="8" s="1"/>
  <c r="FL40" i="8"/>
  <c r="FH40" i="8"/>
  <c r="FJ39" i="8"/>
  <c r="FK39" i="8" s="1"/>
  <c r="FL39" i="8"/>
  <c r="FH39" i="8"/>
  <c r="FJ38" i="8"/>
  <c r="FK38" i="8" s="1"/>
  <c r="FL38" i="8"/>
  <c r="FH38" i="8"/>
  <c r="FJ37" i="8"/>
  <c r="FK37" i="8" s="1"/>
  <c r="FL37" i="8"/>
  <c r="FH37" i="8"/>
  <c r="FJ36" i="8"/>
  <c r="FK36" i="8" s="1"/>
  <c r="FL36" i="8"/>
  <c r="FH36" i="8"/>
  <c r="FJ35" i="8"/>
  <c r="FK35" i="8" s="1"/>
  <c r="FL35" i="8"/>
  <c r="FH35" i="8"/>
  <c r="FJ34" i="8"/>
  <c r="FK34" i="8" s="1"/>
  <c r="FL34" i="8"/>
  <c r="FH34" i="8"/>
  <c r="FJ33" i="8"/>
  <c r="FK33" i="8" s="1"/>
  <c r="FL33" i="8"/>
  <c r="FH33" i="8"/>
  <c r="FL32" i="8"/>
  <c r="FJ32" i="8"/>
  <c r="FK32" i="8" s="1"/>
  <c r="FH32" i="8"/>
  <c r="FJ31" i="8"/>
  <c r="FK31" i="8" s="1"/>
  <c r="FL31" i="8"/>
  <c r="FH31" i="8"/>
  <c r="FJ30" i="8"/>
  <c r="FK30" i="8" s="1"/>
  <c r="FL30" i="8"/>
  <c r="FH30" i="8"/>
  <c r="FL29" i="8"/>
  <c r="FJ29" i="8"/>
  <c r="FK29" i="8" s="1"/>
  <c r="FH29" i="8"/>
  <c r="FJ28" i="8"/>
  <c r="FK28" i="8" s="1"/>
  <c r="FL28" i="8"/>
  <c r="FH28" i="8"/>
  <c r="FJ27" i="8"/>
  <c r="FK27" i="8" s="1"/>
  <c r="FL27" i="8"/>
  <c r="FH27" i="8"/>
  <c r="FJ26" i="8"/>
  <c r="FK26" i="8" s="1"/>
  <c r="FL26" i="8"/>
  <c r="FH26" i="8"/>
  <c r="FJ25" i="8"/>
  <c r="FK25" i="8" s="1"/>
  <c r="FL25" i="8"/>
  <c r="FH25" i="8"/>
  <c r="FL24" i="8"/>
  <c r="FJ24" i="8"/>
  <c r="FK24" i="8" s="1"/>
  <c r="FH24" i="8"/>
  <c r="FJ23" i="8"/>
  <c r="FK23" i="8" s="1"/>
  <c r="FL23" i="8"/>
  <c r="FH23" i="8"/>
  <c r="FJ22" i="8"/>
  <c r="FK22" i="8" s="1"/>
  <c r="FL22" i="8"/>
  <c r="FH22" i="8"/>
  <c r="FJ21" i="8"/>
  <c r="FK21" i="8" s="1"/>
  <c r="FL21" i="8"/>
  <c r="FH21" i="8"/>
  <c r="FJ20" i="8"/>
  <c r="FK20" i="8" s="1"/>
  <c r="FL20" i="8"/>
  <c r="FH20" i="8"/>
  <c r="FJ19" i="8"/>
  <c r="FK19" i="8" s="1"/>
  <c r="FL19" i="8"/>
  <c r="FH19" i="8"/>
  <c r="FH12" i="8"/>
  <c r="FL12" i="8"/>
  <c r="FJ12" i="8"/>
  <c r="FK12" i="8" s="1"/>
  <c r="FH13" i="8"/>
  <c r="FL13" i="8"/>
  <c r="FJ13" i="8"/>
  <c r="FK13" i="8" s="1"/>
  <c r="FH14" i="8"/>
  <c r="FL14" i="8"/>
  <c r="FJ14" i="8"/>
  <c r="FK14" i="8" s="1"/>
  <c r="FH15" i="8"/>
  <c r="FL15" i="8"/>
  <c r="FJ15" i="8"/>
  <c r="FK15" i="8" s="1"/>
  <c r="FH16" i="8"/>
  <c r="FL16" i="8"/>
  <c r="FJ16" i="8"/>
  <c r="FK16" i="8" s="1"/>
  <c r="FH17" i="8"/>
  <c r="FL17" i="8"/>
  <c r="FJ17" i="8"/>
  <c r="FK17" i="8" s="1"/>
  <c r="FL11" i="8"/>
  <c r="FJ11" i="8"/>
  <c r="FK11" i="8" s="1"/>
  <c r="FH11" i="8"/>
  <c r="FH6" i="8"/>
  <c r="FL6" i="8"/>
  <c r="FJ6" i="8"/>
  <c r="FK6" i="8" s="1"/>
  <c r="FH7" i="8"/>
  <c r="FL7" i="8"/>
  <c r="FJ7" i="8"/>
  <c r="FK7" i="8" s="1"/>
  <c r="FH8" i="8"/>
  <c r="FL8" i="8"/>
  <c r="FJ8" i="8"/>
  <c r="FK8" i="8" s="1"/>
  <c r="FH9" i="8"/>
  <c r="FL9" i="8"/>
  <c r="FJ9" i="8"/>
  <c r="FK9" i="8" s="1"/>
  <c r="FH10" i="8"/>
  <c r="FL10" i="8"/>
  <c r="FJ10" i="8"/>
  <c r="FK10" i="8" s="1"/>
  <c r="FH18" i="8"/>
  <c r="FL18" i="8"/>
  <c r="FJ18" i="8"/>
  <c r="FK18" i="8" s="1"/>
  <c r="FL5" i="8"/>
  <c r="FJ5" i="8"/>
  <c r="FK5" i="8" s="1"/>
  <c r="FH5" i="8"/>
  <c r="EL6" i="8" l="1"/>
  <c r="EM6" i="8"/>
  <c r="EP6" i="8" s="1"/>
  <c r="EN6" i="8"/>
  <c r="EO6" i="8" s="1"/>
  <c r="EL7" i="8"/>
  <c r="EM7" i="8"/>
  <c r="EP7" i="8" s="1"/>
  <c r="EN7" i="8"/>
  <c r="EO7" i="8" s="1"/>
  <c r="EL8" i="8"/>
  <c r="EM8" i="8"/>
  <c r="EP8" i="8" s="1"/>
  <c r="EN8" i="8"/>
  <c r="EO8" i="8" s="1"/>
  <c r="EL9" i="8"/>
  <c r="EM9" i="8"/>
  <c r="EP9" i="8" s="1"/>
  <c r="EN9" i="8"/>
  <c r="EO9" i="8" s="1"/>
  <c r="EL10" i="8"/>
  <c r="EM10" i="8"/>
  <c r="EP10" i="8" s="1"/>
  <c r="EN10" i="8"/>
  <c r="EO10" i="8" s="1"/>
  <c r="EL11" i="8"/>
  <c r="EM11" i="8"/>
  <c r="EP11" i="8" s="1"/>
  <c r="EN11" i="8"/>
  <c r="EO11" i="8" s="1"/>
  <c r="EL12" i="8"/>
  <c r="EM12" i="8"/>
  <c r="EP12" i="8" s="1"/>
  <c r="EN12" i="8"/>
  <c r="EO12" i="8" s="1"/>
  <c r="EL13" i="8"/>
  <c r="EM13" i="8"/>
  <c r="EP13" i="8" s="1"/>
  <c r="EN13" i="8"/>
  <c r="EO13" i="8" s="1"/>
  <c r="EL14" i="8"/>
  <c r="EM14" i="8"/>
  <c r="EP14" i="8" s="1"/>
  <c r="EN14" i="8"/>
  <c r="EO14" i="8" s="1"/>
  <c r="EL15" i="8"/>
  <c r="EM15" i="8"/>
  <c r="EP15" i="8" s="1"/>
  <c r="EN15" i="8"/>
  <c r="EO15" i="8" s="1"/>
  <c r="EL16" i="8"/>
  <c r="EM16" i="8"/>
  <c r="EP16" i="8" s="1"/>
  <c r="EN16" i="8"/>
  <c r="EO16" i="8" s="1"/>
  <c r="EL17" i="8"/>
  <c r="EM17" i="8"/>
  <c r="EP17" i="8" s="1"/>
  <c r="EN17" i="8"/>
  <c r="EO17" i="8" s="1"/>
  <c r="EL18" i="8"/>
  <c r="EM18" i="8"/>
  <c r="EP18" i="8" s="1"/>
  <c r="EN18" i="8"/>
  <c r="EO18" i="8" s="1"/>
  <c r="EL19" i="8"/>
  <c r="EM19" i="8"/>
  <c r="EP19" i="8" s="1"/>
  <c r="EN19" i="8"/>
  <c r="EO19" i="8" s="1"/>
  <c r="EL20" i="8"/>
  <c r="EM20" i="8"/>
  <c r="EP20" i="8" s="1"/>
  <c r="EN20" i="8"/>
  <c r="EO20" i="8" s="1"/>
  <c r="EL21" i="8"/>
  <c r="EM21" i="8"/>
  <c r="EP21" i="8" s="1"/>
  <c r="EN21" i="8"/>
  <c r="EO21" i="8" s="1"/>
  <c r="EL22" i="8"/>
  <c r="EM22" i="8"/>
  <c r="EP22" i="8" s="1"/>
  <c r="EN22" i="8"/>
  <c r="EO22" i="8" s="1"/>
  <c r="EL23" i="8"/>
  <c r="EM23" i="8"/>
  <c r="EP23" i="8" s="1"/>
  <c r="EN23" i="8"/>
  <c r="EO23" i="8" s="1"/>
  <c r="EL24" i="8"/>
  <c r="EM24" i="8"/>
  <c r="EP24" i="8" s="1"/>
  <c r="EN24" i="8"/>
  <c r="EO24" i="8" s="1"/>
  <c r="EL25" i="8"/>
  <c r="EM25" i="8"/>
  <c r="EP25" i="8" s="1"/>
  <c r="EN25" i="8"/>
  <c r="EO25" i="8" s="1"/>
  <c r="EL26" i="8"/>
  <c r="EM26" i="8"/>
  <c r="EP26" i="8" s="1"/>
  <c r="EN26" i="8"/>
  <c r="EO26" i="8" s="1"/>
  <c r="EL27" i="8"/>
  <c r="EM27" i="8"/>
  <c r="EP27" i="8" s="1"/>
  <c r="EN27" i="8"/>
  <c r="EO27" i="8" s="1"/>
  <c r="EL28" i="8"/>
  <c r="EM28" i="8"/>
  <c r="EP28" i="8" s="1"/>
  <c r="EN28" i="8"/>
  <c r="EO28" i="8" s="1"/>
  <c r="EL29" i="8"/>
  <c r="EM29" i="8"/>
  <c r="EP29" i="8" s="1"/>
  <c r="EN29" i="8"/>
  <c r="EO29" i="8" s="1"/>
  <c r="EL30" i="8"/>
  <c r="EM30" i="8"/>
  <c r="EP30" i="8" s="1"/>
  <c r="EN30" i="8"/>
  <c r="EO30" i="8" s="1"/>
  <c r="EL31" i="8"/>
  <c r="EM31" i="8"/>
  <c r="EP31" i="8" s="1"/>
  <c r="EN31" i="8"/>
  <c r="EO31" i="8" s="1"/>
  <c r="EL32" i="8"/>
  <c r="EM32" i="8"/>
  <c r="EP32" i="8" s="1"/>
  <c r="EN32" i="8"/>
  <c r="EO32" i="8" s="1"/>
  <c r="EL33" i="8"/>
  <c r="EM33" i="8"/>
  <c r="EP33" i="8" s="1"/>
  <c r="EN33" i="8"/>
  <c r="EO33" i="8" s="1"/>
  <c r="EL34" i="8"/>
  <c r="EM34" i="8"/>
  <c r="EP34" i="8" s="1"/>
  <c r="EN34" i="8"/>
  <c r="EO34" i="8" s="1"/>
  <c r="EL35" i="8"/>
  <c r="EM35" i="8"/>
  <c r="EP35" i="8" s="1"/>
  <c r="EN35" i="8"/>
  <c r="EO35" i="8" s="1"/>
  <c r="EL36" i="8"/>
  <c r="EM36" i="8"/>
  <c r="EP36" i="8" s="1"/>
  <c r="EN36" i="8"/>
  <c r="EO36" i="8" s="1"/>
  <c r="EL37" i="8"/>
  <c r="EM37" i="8"/>
  <c r="EP37" i="8" s="1"/>
  <c r="EN37" i="8"/>
  <c r="EO37" i="8" s="1"/>
  <c r="EL38" i="8"/>
  <c r="EM38" i="8"/>
  <c r="EP38" i="8" s="1"/>
  <c r="EN38" i="8"/>
  <c r="EO38" i="8" s="1"/>
  <c r="EL39" i="8"/>
  <c r="EM39" i="8"/>
  <c r="EP39" i="8" s="1"/>
  <c r="EN39" i="8"/>
  <c r="EO39" i="8" s="1"/>
  <c r="EL40" i="8"/>
  <c r="EM40" i="8"/>
  <c r="EP40" i="8" s="1"/>
  <c r="EN40" i="8"/>
  <c r="EO40" i="8" s="1"/>
  <c r="EL41" i="8"/>
  <c r="EM41" i="8"/>
  <c r="EP41" i="8" s="1"/>
  <c r="EN41" i="8"/>
  <c r="EO41" i="8" s="1"/>
  <c r="EL42" i="8"/>
  <c r="EM42" i="8"/>
  <c r="EP42" i="8" s="1"/>
  <c r="EN42" i="8"/>
  <c r="EO42" i="8" s="1"/>
  <c r="EL43" i="8"/>
  <c r="EM43" i="8"/>
  <c r="EP43" i="8" s="1"/>
  <c r="EN43" i="8"/>
  <c r="EO43" i="8" s="1"/>
  <c r="EN5" i="8"/>
  <c r="EO5" i="8" s="1"/>
  <c r="EM5" i="8"/>
  <c r="EP5" i="8" s="1"/>
  <c r="EL5" i="8"/>
  <c r="EC6" i="8" l="1"/>
  <c r="ED6" i="8"/>
  <c r="EG6" i="8" s="1"/>
  <c r="EE6" i="8"/>
  <c r="EF6" i="8" s="1"/>
  <c r="EC7" i="8"/>
  <c r="ED7" i="8"/>
  <c r="EG7" i="8" s="1"/>
  <c r="EE7" i="8"/>
  <c r="EF7" i="8" s="1"/>
  <c r="EC8" i="8"/>
  <c r="ED8" i="8"/>
  <c r="EG8" i="8" s="1"/>
  <c r="EE8" i="8"/>
  <c r="EF8" i="8" s="1"/>
  <c r="EC9" i="8"/>
  <c r="ED9" i="8"/>
  <c r="EG9" i="8" s="1"/>
  <c r="EE9" i="8"/>
  <c r="EF9" i="8" s="1"/>
  <c r="EC10" i="8"/>
  <c r="ED10" i="8"/>
  <c r="EG10" i="8" s="1"/>
  <c r="EE10" i="8"/>
  <c r="EF10" i="8" s="1"/>
  <c r="EC11" i="8"/>
  <c r="ED11" i="8"/>
  <c r="EG11" i="8" s="1"/>
  <c r="EE11" i="8"/>
  <c r="EF11" i="8" s="1"/>
  <c r="EC12" i="8"/>
  <c r="ED12" i="8"/>
  <c r="EG12" i="8" s="1"/>
  <c r="EE12" i="8"/>
  <c r="EF12" i="8" s="1"/>
  <c r="EC13" i="8"/>
  <c r="ED13" i="8"/>
  <c r="EG13" i="8" s="1"/>
  <c r="EE13" i="8"/>
  <c r="EF13" i="8" s="1"/>
  <c r="EC14" i="8"/>
  <c r="ED14" i="8"/>
  <c r="EG14" i="8" s="1"/>
  <c r="EE14" i="8"/>
  <c r="EF14" i="8" s="1"/>
  <c r="EC15" i="8"/>
  <c r="ED15" i="8"/>
  <c r="EG15" i="8" s="1"/>
  <c r="EE15" i="8"/>
  <c r="EF15" i="8" s="1"/>
  <c r="EC16" i="8"/>
  <c r="ED16" i="8"/>
  <c r="EG16" i="8" s="1"/>
  <c r="EE16" i="8"/>
  <c r="EF16" i="8" s="1"/>
  <c r="EC17" i="8"/>
  <c r="ED17" i="8"/>
  <c r="EG17" i="8" s="1"/>
  <c r="EE17" i="8"/>
  <c r="EF17" i="8" s="1"/>
  <c r="EC18" i="8"/>
  <c r="ED18" i="8"/>
  <c r="EG18" i="8" s="1"/>
  <c r="EE18" i="8"/>
  <c r="EF18" i="8" s="1"/>
  <c r="EC19" i="8"/>
  <c r="ED19" i="8"/>
  <c r="EG19" i="8" s="1"/>
  <c r="EE19" i="8"/>
  <c r="EF19" i="8" s="1"/>
  <c r="EC20" i="8"/>
  <c r="ED20" i="8"/>
  <c r="EG20" i="8" s="1"/>
  <c r="EE20" i="8"/>
  <c r="EF20" i="8" s="1"/>
  <c r="EC21" i="8"/>
  <c r="ED21" i="8"/>
  <c r="EG21" i="8" s="1"/>
  <c r="EE21" i="8"/>
  <c r="EF21" i="8" s="1"/>
  <c r="EC22" i="8"/>
  <c r="ED22" i="8"/>
  <c r="EG22" i="8" s="1"/>
  <c r="EE22" i="8"/>
  <c r="EF22" i="8" s="1"/>
  <c r="EC23" i="8"/>
  <c r="ED23" i="8"/>
  <c r="EG23" i="8" s="1"/>
  <c r="EE23" i="8"/>
  <c r="EF23" i="8" s="1"/>
  <c r="EC24" i="8"/>
  <c r="ED24" i="8"/>
  <c r="EG24" i="8" s="1"/>
  <c r="EE24" i="8"/>
  <c r="EF24" i="8" s="1"/>
  <c r="EC25" i="8"/>
  <c r="ED25" i="8"/>
  <c r="EG25" i="8" s="1"/>
  <c r="EE25" i="8"/>
  <c r="EF25" i="8" s="1"/>
  <c r="EC26" i="8"/>
  <c r="ED26" i="8"/>
  <c r="EG26" i="8" s="1"/>
  <c r="EE26" i="8"/>
  <c r="EF26" i="8" s="1"/>
  <c r="EC27" i="8"/>
  <c r="ED27" i="8"/>
  <c r="EG27" i="8" s="1"/>
  <c r="EE27" i="8"/>
  <c r="EF27" i="8" s="1"/>
  <c r="EC28" i="8"/>
  <c r="ED28" i="8"/>
  <c r="EG28" i="8" s="1"/>
  <c r="EE28" i="8"/>
  <c r="EF28" i="8" s="1"/>
  <c r="EC29" i="8"/>
  <c r="ED29" i="8"/>
  <c r="EG29" i="8" s="1"/>
  <c r="EE29" i="8"/>
  <c r="EF29" i="8" s="1"/>
  <c r="EC30" i="8"/>
  <c r="ED30" i="8"/>
  <c r="EG30" i="8" s="1"/>
  <c r="EE30" i="8"/>
  <c r="EF30" i="8" s="1"/>
  <c r="EC31" i="8"/>
  <c r="ED31" i="8"/>
  <c r="EG31" i="8" s="1"/>
  <c r="EE31" i="8"/>
  <c r="EF31" i="8" s="1"/>
  <c r="EC32" i="8"/>
  <c r="ED32" i="8"/>
  <c r="EG32" i="8" s="1"/>
  <c r="EE32" i="8"/>
  <c r="EF32" i="8" s="1"/>
  <c r="EC33" i="8"/>
  <c r="ED33" i="8"/>
  <c r="EG33" i="8" s="1"/>
  <c r="EE33" i="8"/>
  <c r="EF33" i="8" s="1"/>
  <c r="EC34" i="8"/>
  <c r="ED34" i="8"/>
  <c r="EG34" i="8" s="1"/>
  <c r="EE34" i="8"/>
  <c r="EF34" i="8" s="1"/>
  <c r="EC35" i="8"/>
  <c r="ED35" i="8"/>
  <c r="EG35" i="8" s="1"/>
  <c r="EE35" i="8"/>
  <c r="EF35" i="8" s="1"/>
  <c r="EC36" i="8"/>
  <c r="ED36" i="8"/>
  <c r="EG36" i="8" s="1"/>
  <c r="EE36" i="8"/>
  <c r="EF36" i="8" s="1"/>
  <c r="EC37" i="8"/>
  <c r="ED37" i="8"/>
  <c r="EG37" i="8" s="1"/>
  <c r="EE37" i="8"/>
  <c r="EF37" i="8" s="1"/>
  <c r="EC38" i="8"/>
  <c r="ED38" i="8"/>
  <c r="EG38" i="8" s="1"/>
  <c r="EE38" i="8"/>
  <c r="EF38" i="8" s="1"/>
  <c r="EC39" i="8"/>
  <c r="ED39" i="8"/>
  <c r="EG39" i="8" s="1"/>
  <c r="EE39" i="8"/>
  <c r="EF39" i="8" s="1"/>
  <c r="EC40" i="8"/>
  <c r="ED40" i="8"/>
  <c r="EG40" i="8" s="1"/>
  <c r="EE40" i="8"/>
  <c r="EF40" i="8" s="1"/>
  <c r="EC41" i="8"/>
  <c r="ED41" i="8"/>
  <c r="EG41" i="8" s="1"/>
  <c r="EE41" i="8"/>
  <c r="EF41" i="8" s="1"/>
  <c r="EC42" i="8"/>
  <c r="ED42" i="8"/>
  <c r="EG42" i="8" s="1"/>
  <c r="EE42" i="8"/>
  <c r="EF42" i="8" s="1"/>
  <c r="EC43" i="8"/>
  <c r="ED43" i="8"/>
  <c r="EG43" i="8" s="1"/>
  <c r="EE43" i="8"/>
  <c r="EF43" i="8" s="1"/>
  <c r="EE5" i="8"/>
  <c r="EF5" i="8" s="1"/>
  <c r="ED5" i="8"/>
  <c r="EG5" i="8" s="1"/>
  <c r="EC5" i="8"/>
  <c r="DD6" i="8"/>
  <c r="DE6" i="8"/>
  <c r="DH6" i="8" s="1"/>
  <c r="DF6" i="8"/>
  <c r="DG6" i="8" s="1"/>
  <c r="DD7" i="8"/>
  <c r="DE7" i="8"/>
  <c r="DH7" i="8" s="1"/>
  <c r="DF7" i="8"/>
  <c r="DG7" i="8" s="1"/>
  <c r="DD8" i="8"/>
  <c r="DE8" i="8"/>
  <c r="DH8" i="8" s="1"/>
  <c r="DF8" i="8"/>
  <c r="DG8" i="8" s="1"/>
  <c r="DD9" i="8"/>
  <c r="DE9" i="8"/>
  <c r="DH9" i="8" s="1"/>
  <c r="DF9" i="8"/>
  <c r="DG9" i="8" s="1"/>
  <c r="DD10" i="8"/>
  <c r="DE10" i="8"/>
  <c r="DH10" i="8" s="1"/>
  <c r="DF10" i="8"/>
  <c r="DG10" i="8" s="1"/>
  <c r="DD11" i="8"/>
  <c r="DE11" i="8"/>
  <c r="DH11" i="8" s="1"/>
  <c r="DF11" i="8"/>
  <c r="DG11" i="8" s="1"/>
  <c r="DD12" i="8"/>
  <c r="DE12" i="8"/>
  <c r="DH12" i="8" s="1"/>
  <c r="DF12" i="8"/>
  <c r="DG12" i="8" s="1"/>
  <c r="DD13" i="8"/>
  <c r="DE13" i="8"/>
  <c r="DH13" i="8" s="1"/>
  <c r="DF13" i="8"/>
  <c r="DG13" i="8" s="1"/>
  <c r="DD14" i="8"/>
  <c r="DE14" i="8"/>
  <c r="DH14" i="8" s="1"/>
  <c r="DF14" i="8"/>
  <c r="DG14" i="8" s="1"/>
  <c r="DD15" i="8"/>
  <c r="DE15" i="8"/>
  <c r="DH15" i="8" s="1"/>
  <c r="DF15" i="8"/>
  <c r="DG15" i="8" s="1"/>
  <c r="DD16" i="8"/>
  <c r="DE16" i="8"/>
  <c r="DH16" i="8" s="1"/>
  <c r="DF16" i="8"/>
  <c r="DG16" i="8" s="1"/>
  <c r="DD17" i="8"/>
  <c r="DE17" i="8"/>
  <c r="DH17" i="8" s="1"/>
  <c r="DF17" i="8"/>
  <c r="DG17" i="8" s="1"/>
  <c r="DD18" i="8"/>
  <c r="DE18" i="8"/>
  <c r="DH18" i="8" s="1"/>
  <c r="DF18" i="8"/>
  <c r="DG18" i="8" s="1"/>
  <c r="DD19" i="8"/>
  <c r="DE19" i="8"/>
  <c r="DH19" i="8" s="1"/>
  <c r="DF19" i="8"/>
  <c r="DG19" i="8"/>
  <c r="DD20" i="8"/>
  <c r="DE20" i="8"/>
  <c r="DH20" i="8" s="1"/>
  <c r="DF20" i="8"/>
  <c r="DG20" i="8" s="1"/>
  <c r="DD21" i="8"/>
  <c r="DE21" i="8"/>
  <c r="DH21" i="8" s="1"/>
  <c r="DF21" i="8"/>
  <c r="DG21" i="8" s="1"/>
  <c r="DD22" i="8"/>
  <c r="DE22" i="8"/>
  <c r="DH22" i="8" s="1"/>
  <c r="DF22" i="8"/>
  <c r="DG22" i="8" s="1"/>
  <c r="DD23" i="8"/>
  <c r="DE23" i="8"/>
  <c r="DH23" i="8" s="1"/>
  <c r="DF23" i="8"/>
  <c r="DG23" i="8" s="1"/>
  <c r="DD24" i="8"/>
  <c r="DE24" i="8"/>
  <c r="DH24" i="8" s="1"/>
  <c r="DF24" i="8"/>
  <c r="DG24" i="8" s="1"/>
  <c r="DD25" i="8"/>
  <c r="DE25" i="8"/>
  <c r="DH25" i="8" s="1"/>
  <c r="DF25" i="8"/>
  <c r="DG25" i="8" s="1"/>
  <c r="DD26" i="8"/>
  <c r="DE26" i="8"/>
  <c r="DH26" i="8" s="1"/>
  <c r="DF26" i="8"/>
  <c r="DG26" i="8" s="1"/>
  <c r="DD27" i="8"/>
  <c r="DE27" i="8"/>
  <c r="DH27" i="8" s="1"/>
  <c r="DF27" i="8"/>
  <c r="DG27" i="8" s="1"/>
  <c r="DD28" i="8"/>
  <c r="DE28" i="8"/>
  <c r="DH28" i="8" s="1"/>
  <c r="DF28" i="8"/>
  <c r="DG28" i="8" s="1"/>
  <c r="DD29" i="8"/>
  <c r="DE29" i="8"/>
  <c r="DH29" i="8" s="1"/>
  <c r="DF29" i="8"/>
  <c r="DG29" i="8" s="1"/>
  <c r="DD30" i="8"/>
  <c r="DE30" i="8"/>
  <c r="DH30" i="8" s="1"/>
  <c r="DF30" i="8"/>
  <c r="DG30" i="8" s="1"/>
  <c r="DD31" i="8"/>
  <c r="DE31" i="8"/>
  <c r="DH31" i="8" s="1"/>
  <c r="DF31" i="8"/>
  <c r="DG31" i="8" s="1"/>
  <c r="DD32" i="8"/>
  <c r="DE32" i="8"/>
  <c r="DH32" i="8" s="1"/>
  <c r="DF32" i="8"/>
  <c r="DG32" i="8" s="1"/>
  <c r="DD33" i="8"/>
  <c r="DE33" i="8"/>
  <c r="DH33" i="8" s="1"/>
  <c r="DF33" i="8"/>
  <c r="DG33" i="8" s="1"/>
  <c r="DD34" i="8"/>
  <c r="DE34" i="8"/>
  <c r="DH34" i="8" s="1"/>
  <c r="DF34" i="8"/>
  <c r="DG34" i="8" s="1"/>
  <c r="DD35" i="8"/>
  <c r="DE35" i="8"/>
  <c r="DH35" i="8" s="1"/>
  <c r="DF35" i="8"/>
  <c r="DG35" i="8" s="1"/>
  <c r="DD36" i="8"/>
  <c r="DE36" i="8"/>
  <c r="DH36" i="8" s="1"/>
  <c r="DF36" i="8"/>
  <c r="DG36" i="8" s="1"/>
  <c r="DD37" i="8"/>
  <c r="DE37" i="8"/>
  <c r="DH37" i="8" s="1"/>
  <c r="DF37" i="8"/>
  <c r="DG37" i="8" s="1"/>
  <c r="DD38" i="8"/>
  <c r="DE38" i="8"/>
  <c r="DH38" i="8" s="1"/>
  <c r="DF38" i="8"/>
  <c r="DG38" i="8" s="1"/>
  <c r="DD39" i="8"/>
  <c r="DE39" i="8"/>
  <c r="DH39" i="8" s="1"/>
  <c r="DF39" i="8"/>
  <c r="DG39" i="8" s="1"/>
  <c r="DD40" i="8"/>
  <c r="DE40" i="8"/>
  <c r="DH40" i="8" s="1"/>
  <c r="DF40" i="8"/>
  <c r="DG40" i="8" s="1"/>
  <c r="DD41" i="8"/>
  <c r="DE41" i="8"/>
  <c r="DH41" i="8" s="1"/>
  <c r="DF41" i="8"/>
  <c r="DG41" i="8" s="1"/>
  <c r="DD42" i="8"/>
  <c r="DE42" i="8"/>
  <c r="DH42" i="8" s="1"/>
  <c r="DF42" i="8"/>
  <c r="DG42" i="8" s="1"/>
  <c r="DD43" i="8"/>
  <c r="DE43" i="8"/>
  <c r="DH43" i="8" s="1"/>
  <c r="DF43" i="8"/>
  <c r="DG43" i="8" s="1"/>
  <c r="DF5" i="8"/>
  <c r="DG5" i="8" s="1"/>
  <c r="DE5" i="8"/>
  <c r="DH5" i="8" s="1"/>
  <c r="DD5" i="8"/>
  <c r="ED45" i="8" l="1"/>
  <c r="D2" i="9"/>
  <c r="CS5" i="8"/>
  <c r="D19" i="9"/>
  <c r="D20" i="9"/>
  <c r="D21" i="9"/>
  <c r="D22" i="9"/>
  <c r="D23" i="9"/>
  <c r="D24" i="9"/>
  <c r="D25" i="9"/>
  <c r="D26" i="9"/>
  <c r="D27" i="9"/>
  <c r="D28" i="9"/>
  <c r="D29" i="9"/>
  <c r="D30" i="9"/>
  <c r="D33" i="9"/>
  <c r="D34" i="9"/>
  <c r="D35" i="9"/>
  <c r="D3" i="9"/>
  <c r="D4" i="9"/>
  <c r="D5" i="9"/>
  <c r="D6" i="9"/>
  <c r="D8" i="9"/>
  <c r="D9" i="9"/>
  <c r="D11" i="9"/>
  <c r="D12" i="9"/>
  <c r="D13" i="9"/>
  <c r="D14" i="9"/>
  <c r="D15" i="9"/>
  <c r="D16" i="9"/>
  <c r="D17" i="9"/>
  <c r="E3" i="9"/>
  <c r="E4" i="9"/>
  <c r="E5" i="9"/>
  <c r="E6" i="9"/>
  <c r="E8" i="9"/>
  <c r="E9" i="9"/>
  <c r="E11" i="9"/>
  <c r="E12" i="9"/>
  <c r="E13" i="9"/>
  <c r="E14" i="9"/>
  <c r="E15" i="9"/>
  <c r="E16" i="9"/>
  <c r="E17" i="9"/>
  <c r="E19" i="9"/>
  <c r="E20" i="9"/>
  <c r="E21" i="9"/>
  <c r="E22" i="9"/>
  <c r="E23" i="9"/>
  <c r="E24" i="9"/>
  <c r="E25" i="9"/>
  <c r="E26" i="9"/>
  <c r="E27" i="9"/>
  <c r="E28" i="9"/>
  <c r="E29" i="9"/>
  <c r="E30" i="9"/>
  <c r="E33" i="9"/>
  <c r="E34" i="9"/>
  <c r="E35" i="9"/>
  <c r="E2" i="9"/>
  <c r="BL5" i="8" l="1"/>
  <c r="BT5" i="8"/>
  <c r="BM5" i="8"/>
  <c r="CR13" i="8"/>
  <c r="CW13" i="8"/>
  <c r="CT13" i="8"/>
  <c r="CV13" i="8" s="1"/>
  <c r="CS13" i="8"/>
  <c r="CW10" i="8"/>
  <c r="CT10" i="8"/>
  <c r="CV10" i="8" s="1"/>
  <c r="CS10" i="8"/>
  <c r="CR10" i="8"/>
  <c r="CW6" i="8"/>
  <c r="CW7" i="8"/>
  <c r="CW8" i="8"/>
  <c r="CW9" i="8"/>
  <c r="CW11" i="8"/>
  <c r="CW12" i="8"/>
  <c r="CW14" i="8"/>
  <c r="CW15" i="8"/>
  <c r="CW16" i="8"/>
  <c r="CW17" i="8"/>
  <c r="CW18" i="8"/>
  <c r="CW19" i="8"/>
  <c r="CW20" i="8"/>
  <c r="CW21" i="8"/>
  <c r="CW22" i="8"/>
  <c r="CW23" i="8"/>
  <c r="CW24" i="8"/>
  <c r="CW25" i="8"/>
  <c r="CW26" i="8"/>
  <c r="CW27" i="8"/>
  <c r="CW28" i="8"/>
  <c r="CW29" i="8"/>
  <c r="CW30" i="8"/>
  <c r="CW31" i="8"/>
  <c r="CW32" i="8"/>
  <c r="CW33" i="8"/>
  <c r="CW34" i="8"/>
  <c r="CW35" i="8"/>
  <c r="CW36" i="8"/>
  <c r="CW37" i="8"/>
  <c r="CW38" i="8"/>
  <c r="CW39" i="8"/>
  <c r="CW40" i="8"/>
  <c r="CW41" i="8"/>
  <c r="CW42" i="8"/>
  <c r="CW43" i="8"/>
  <c r="CW5" i="8"/>
  <c r="CR6" i="8" l="1"/>
  <c r="CS6" i="8"/>
  <c r="CT6" i="8"/>
  <c r="CV6" i="8" s="1"/>
  <c r="CR7" i="8"/>
  <c r="CS7" i="8"/>
  <c r="CT7" i="8"/>
  <c r="CV7" i="8" s="1"/>
  <c r="CR8" i="8"/>
  <c r="CS8" i="8"/>
  <c r="CT8" i="8"/>
  <c r="CV8" i="8"/>
  <c r="CR9" i="8"/>
  <c r="CS9" i="8"/>
  <c r="CT9" i="8"/>
  <c r="CV9" i="8"/>
  <c r="CR11" i="8"/>
  <c r="CS11" i="8"/>
  <c r="CT11" i="8"/>
  <c r="CV11" i="8"/>
  <c r="CR12" i="8"/>
  <c r="CS12" i="8"/>
  <c r="CT12" i="8"/>
  <c r="CV12" i="8" s="1"/>
  <c r="CR14" i="8"/>
  <c r="CS14" i="8"/>
  <c r="CT14" i="8"/>
  <c r="CV14" i="8" s="1"/>
  <c r="CR15" i="8"/>
  <c r="CS15" i="8"/>
  <c r="CT15" i="8"/>
  <c r="CV15" i="8" s="1"/>
  <c r="CR16" i="8"/>
  <c r="CS16" i="8"/>
  <c r="CT16" i="8"/>
  <c r="CV16" i="8" s="1"/>
  <c r="CR17" i="8"/>
  <c r="CS17" i="8"/>
  <c r="CT17" i="8"/>
  <c r="CV17" i="8" s="1"/>
  <c r="CR18" i="8"/>
  <c r="CS18" i="8"/>
  <c r="CT18" i="8"/>
  <c r="CV18" i="8" s="1"/>
  <c r="CR19" i="8"/>
  <c r="CS19" i="8"/>
  <c r="CT19" i="8"/>
  <c r="CV19" i="8" s="1"/>
  <c r="CR20" i="8"/>
  <c r="CS20" i="8"/>
  <c r="CT20" i="8"/>
  <c r="CV20" i="8" s="1"/>
  <c r="CR21" i="8"/>
  <c r="CS21" i="8"/>
  <c r="CT21" i="8"/>
  <c r="CV21" i="8" s="1"/>
  <c r="CR22" i="8"/>
  <c r="CS22" i="8"/>
  <c r="CT22" i="8"/>
  <c r="CV22" i="8" s="1"/>
  <c r="CR23" i="8"/>
  <c r="CS23" i="8"/>
  <c r="CT23" i="8"/>
  <c r="CV23" i="8" s="1"/>
  <c r="CR24" i="8"/>
  <c r="CS24" i="8"/>
  <c r="CT24" i="8"/>
  <c r="CV24" i="8" s="1"/>
  <c r="CR25" i="8"/>
  <c r="CS25" i="8"/>
  <c r="CT25" i="8"/>
  <c r="CV25" i="8" s="1"/>
  <c r="CR26" i="8"/>
  <c r="CS26" i="8"/>
  <c r="CT26" i="8"/>
  <c r="CV26" i="8" s="1"/>
  <c r="CR27" i="8"/>
  <c r="CS27" i="8"/>
  <c r="CT27" i="8"/>
  <c r="CV27" i="8" s="1"/>
  <c r="CR28" i="8"/>
  <c r="CS28" i="8"/>
  <c r="CT28" i="8"/>
  <c r="CV28" i="8" s="1"/>
  <c r="CR29" i="8"/>
  <c r="CS29" i="8"/>
  <c r="CT29" i="8"/>
  <c r="CV29" i="8" s="1"/>
  <c r="CR30" i="8"/>
  <c r="CS30" i="8"/>
  <c r="CT30" i="8"/>
  <c r="CV30" i="8" s="1"/>
  <c r="CR31" i="8"/>
  <c r="CS31" i="8"/>
  <c r="CT31" i="8"/>
  <c r="CV31" i="8" s="1"/>
  <c r="CR32" i="8"/>
  <c r="CS32" i="8"/>
  <c r="CT32" i="8"/>
  <c r="CV32" i="8" s="1"/>
  <c r="CR33" i="8"/>
  <c r="CS33" i="8"/>
  <c r="CT33" i="8"/>
  <c r="CV33" i="8" s="1"/>
  <c r="CR34" i="8"/>
  <c r="CS34" i="8"/>
  <c r="CT34" i="8"/>
  <c r="CV34" i="8" s="1"/>
  <c r="CR35" i="8"/>
  <c r="CS35" i="8"/>
  <c r="CT35" i="8"/>
  <c r="CV35" i="8" s="1"/>
  <c r="CR36" i="8"/>
  <c r="CS36" i="8"/>
  <c r="CT36" i="8"/>
  <c r="CV36" i="8"/>
  <c r="CR37" i="8"/>
  <c r="CS37" i="8"/>
  <c r="CT37" i="8"/>
  <c r="CV37" i="8" s="1"/>
  <c r="CR38" i="8"/>
  <c r="CS38" i="8"/>
  <c r="CT38" i="8"/>
  <c r="CV38" i="8" s="1"/>
  <c r="CR39" i="8"/>
  <c r="CS39" i="8"/>
  <c r="CT39" i="8"/>
  <c r="CV39" i="8" s="1"/>
  <c r="CR40" i="8"/>
  <c r="CS40" i="8"/>
  <c r="CT40" i="8"/>
  <c r="CV40" i="8" s="1"/>
  <c r="CR41" i="8"/>
  <c r="CS41" i="8"/>
  <c r="CT41" i="8"/>
  <c r="CV41" i="8" s="1"/>
  <c r="CR42" i="8"/>
  <c r="CS42" i="8"/>
  <c r="CT42" i="8"/>
  <c r="CV42" i="8" s="1"/>
  <c r="CR43" i="8"/>
  <c r="CS43" i="8"/>
  <c r="CT43" i="8"/>
  <c r="CV43" i="8" s="1"/>
  <c r="CT5" i="8"/>
  <c r="CV5" i="8" s="1"/>
  <c r="CR5" i="8"/>
  <c r="CI6" i="8"/>
  <c r="CJ6" i="8"/>
  <c r="CK6" i="8"/>
  <c r="CM6" i="8" s="1"/>
  <c r="CI7" i="8"/>
  <c r="CJ7" i="8"/>
  <c r="CK7" i="8"/>
  <c r="CM7" i="8" s="1"/>
  <c r="CI8" i="8"/>
  <c r="CJ8" i="8"/>
  <c r="CK8" i="8"/>
  <c r="CM8" i="8" s="1"/>
  <c r="CI9" i="8"/>
  <c r="CJ9" i="8"/>
  <c r="CK9" i="8"/>
  <c r="CM9" i="8" s="1"/>
  <c r="CM10" i="8"/>
  <c r="CI11" i="8"/>
  <c r="CJ11" i="8"/>
  <c r="CK11" i="8"/>
  <c r="CM11" i="8" s="1"/>
  <c r="CI12" i="8"/>
  <c r="CJ12" i="8"/>
  <c r="CK12" i="8"/>
  <c r="CM12" i="8"/>
  <c r="CM13" i="8"/>
  <c r="CI14" i="8"/>
  <c r="CJ14" i="8"/>
  <c r="CK14" i="8"/>
  <c r="CM14" i="8"/>
  <c r="CI15" i="8"/>
  <c r="CJ15" i="8"/>
  <c r="CK15" i="8"/>
  <c r="CM15" i="8" s="1"/>
  <c r="CI16" i="8"/>
  <c r="CJ16" i="8"/>
  <c r="CK16" i="8"/>
  <c r="CM16" i="8" s="1"/>
  <c r="CI17" i="8"/>
  <c r="CJ17" i="8"/>
  <c r="CK17" i="8"/>
  <c r="CM17" i="8" s="1"/>
  <c r="CI18" i="8"/>
  <c r="CJ18" i="8"/>
  <c r="CK18" i="8"/>
  <c r="CM18" i="8" s="1"/>
  <c r="CI19" i="8"/>
  <c r="CJ19" i="8"/>
  <c r="CK19" i="8"/>
  <c r="CM19" i="8" s="1"/>
  <c r="CI20" i="8"/>
  <c r="CJ20" i="8"/>
  <c r="CK20" i="8"/>
  <c r="CM20" i="8" s="1"/>
  <c r="CM21" i="8"/>
  <c r="CI22" i="8"/>
  <c r="CJ22" i="8"/>
  <c r="CK22" i="8"/>
  <c r="CM22" i="8"/>
  <c r="CI23" i="8"/>
  <c r="CJ23" i="8"/>
  <c r="CK23" i="8"/>
  <c r="CM23" i="8" s="1"/>
  <c r="CI24" i="8"/>
  <c r="CJ24" i="8"/>
  <c r="CK24" i="8"/>
  <c r="CM24" i="8" s="1"/>
  <c r="CI25" i="8"/>
  <c r="CJ25" i="8"/>
  <c r="CK25" i="8"/>
  <c r="CM25" i="8" s="1"/>
  <c r="CI26" i="8"/>
  <c r="CJ26" i="8"/>
  <c r="CK26" i="8"/>
  <c r="CM26" i="8" s="1"/>
  <c r="CI27" i="8"/>
  <c r="CJ27" i="8"/>
  <c r="CK27" i="8"/>
  <c r="CM27" i="8" s="1"/>
  <c r="CI28" i="8"/>
  <c r="CJ28" i="8"/>
  <c r="CK28" i="8"/>
  <c r="CM28" i="8"/>
  <c r="CI29" i="8"/>
  <c r="CJ29" i="8"/>
  <c r="CK29" i="8"/>
  <c r="CM29" i="8" s="1"/>
  <c r="CI30" i="8"/>
  <c r="CJ30" i="8"/>
  <c r="CK30" i="8"/>
  <c r="CM30" i="8" s="1"/>
  <c r="CI31" i="8"/>
  <c r="CJ31" i="8"/>
  <c r="CK31" i="8"/>
  <c r="CM31" i="8" s="1"/>
  <c r="CI32" i="8"/>
  <c r="CJ32" i="8"/>
  <c r="CK32" i="8"/>
  <c r="CM32" i="8" s="1"/>
  <c r="CI33" i="8"/>
  <c r="CJ33" i="8"/>
  <c r="CK33" i="8"/>
  <c r="CM33" i="8" s="1"/>
  <c r="CM34" i="8"/>
  <c r="CM35" i="8"/>
  <c r="CI36" i="8"/>
  <c r="CJ36" i="8"/>
  <c r="CK36" i="8"/>
  <c r="CM36" i="8" s="1"/>
  <c r="CI37" i="8"/>
  <c r="CJ37" i="8"/>
  <c r="CK37" i="8"/>
  <c r="CM37" i="8" s="1"/>
  <c r="CI38" i="8"/>
  <c r="CJ38" i="8"/>
  <c r="CK38" i="8"/>
  <c r="CM38" i="8" s="1"/>
  <c r="CM39" i="8"/>
  <c r="CM40" i="8"/>
  <c r="CM41" i="8"/>
  <c r="CM42" i="8"/>
  <c r="CM43" i="8"/>
  <c r="CK5" i="8"/>
  <c r="CM5" i="8" s="1"/>
  <c r="CJ5" i="8"/>
  <c r="CI5" i="8"/>
  <c r="CJ45" i="8" l="1"/>
  <c r="CA35" i="8"/>
  <c r="BZ6" i="8"/>
  <c r="CA6" i="8"/>
  <c r="CB6" i="8"/>
  <c r="CD6" i="8" s="1"/>
  <c r="BZ7" i="8"/>
  <c r="CA7" i="8"/>
  <c r="CB7" i="8"/>
  <c r="CD7" i="8" s="1"/>
  <c r="BZ8" i="8"/>
  <c r="CA8" i="8"/>
  <c r="CB8" i="8"/>
  <c r="CD8" i="8" s="1"/>
  <c r="BZ9" i="8"/>
  <c r="CA9" i="8"/>
  <c r="CB9" i="8"/>
  <c r="CD9" i="8" s="1"/>
  <c r="BZ10" i="8"/>
  <c r="CA10" i="8"/>
  <c r="CB10" i="8"/>
  <c r="CD10" i="8" s="1"/>
  <c r="BZ11" i="8"/>
  <c r="CA11" i="8"/>
  <c r="CB11" i="8"/>
  <c r="CD11" i="8" s="1"/>
  <c r="BZ12" i="8"/>
  <c r="CA12" i="8"/>
  <c r="CB12" i="8"/>
  <c r="CD12" i="8" s="1"/>
  <c r="BZ13" i="8"/>
  <c r="CA13" i="8"/>
  <c r="CB13" i="8"/>
  <c r="CD13" i="8" s="1"/>
  <c r="BZ14" i="8"/>
  <c r="CA14" i="8"/>
  <c r="CB14" i="8"/>
  <c r="CD14" i="8" s="1"/>
  <c r="BZ15" i="8"/>
  <c r="CA15" i="8"/>
  <c r="CB15" i="8"/>
  <c r="CD15" i="8" s="1"/>
  <c r="BZ16" i="8"/>
  <c r="CA16" i="8"/>
  <c r="CB16" i="8"/>
  <c r="CD16" i="8" s="1"/>
  <c r="BZ17" i="8"/>
  <c r="CA17" i="8"/>
  <c r="CB17" i="8"/>
  <c r="CD17" i="8" s="1"/>
  <c r="BZ18" i="8"/>
  <c r="CA18" i="8"/>
  <c r="CB18" i="8"/>
  <c r="CD18" i="8" s="1"/>
  <c r="BZ19" i="8"/>
  <c r="CA19" i="8"/>
  <c r="CB19" i="8"/>
  <c r="CD19" i="8" s="1"/>
  <c r="BZ20" i="8"/>
  <c r="CA20" i="8"/>
  <c r="CB20" i="8"/>
  <c r="CD20" i="8" s="1"/>
  <c r="BZ21" i="8"/>
  <c r="CA21" i="8"/>
  <c r="CB21" i="8"/>
  <c r="CD21" i="8" s="1"/>
  <c r="BZ22" i="8"/>
  <c r="CA22" i="8"/>
  <c r="CB22" i="8"/>
  <c r="CD22" i="8" s="1"/>
  <c r="BZ23" i="8"/>
  <c r="CA23" i="8"/>
  <c r="CB23" i="8"/>
  <c r="CD23" i="8" s="1"/>
  <c r="BZ24" i="8"/>
  <c r="CA24" i="8"/>
  <c r="CB24" i="8"/>
  <c r="CD24" i="8" s="1"/>
  <c r="BZ25" i="8"/>
  <c r="CA25" i="8"/>
  <c r="CB25" i="8"/>
  <c r="CD25" i="8" s="1"/>
  <c r="BZ26" i="8"/>
  <c r="CA26" i="8"/>
  <c r="CB26" i="8"/>
  <c r="CD26" i="8" s="1"/>
  <c r="BZ27" i="8"/>
  <c r="CA27" i="8"/>
  <c r="CB27" i="8"/>
  <c r="CD27" i="8" s="1"/>
  <c r="BZ28" i="8"/>
  <c r="CA28" i="8"/>
  <c r="CB28" i="8"/>
  <c r="CD28" i="8" s="1"/>
  <c r="BZ29" i="8"/>
  <c r="CA29" i="8"/>
  <c r="CB29" i="8"/>
  <c r="CD29" i="8" s="1"/>
  <c r="BZ30" i="8"/>
  <c r="CA30" i="8"/>
  <c r="CB30" i="8"/>
  <c r="CD30" i="8" s="1"/>
  <c r="BZ31" i="8"/>
  <c r="CA31" i="8"/>
  <c r="CB31" i="8"/>
  <c r="CD31" i="8" s="1"/>
  <c r="BZ32" i="8"/>
  <c r="CA32" i="8"/>
  <c r="CB32" i="8"/>
  <c r="CD32" i="8" s="1"/>
  <c r="BZ33" i="8"/>
  <c r="CA33" i="8"/>
  <c r="CB33" i="8"/>
  <c r="CD33" i="8" s="1"/>
  <c r="BZ34" i="8"/>
  <c r="CA34" i="8"/>
  <c r="CB34" i="8"/>
  <c r="CD34" i="8" s="1"/>
  <c r="BZ35" i="8"/>
  <c r="CB35" i="8"/>
  <c r="CD35" i="8" s="1"/>
  <c r="BZ36" i="8"/>
  <c r="CA36" i="8"/>
  <c r="CB36" i="8"/>
  <c r="CD36" i="8" s="1"/>
  <c r="BZ37" i="8"/>
  <c r="CA37" i="8"/>
  <c r="CB37" i="8"/>
  <c r="CD37" i="8" s="1"/>
  <c r="BZ38" i="8"/>
  <c r="CA38" i="8"/>
  <c r="CB38" i="8"/>
  <c r="CD38" i="8" s="1"/>
  <c r="BZ39" i="8"/>
  <c r="CB39" i="8"/>
  <c r="CD39" i="8" s="1"/>
  <c r="BZ40" i="8"/>
  <c r="CA40" i="8"/>
  <c r="CB40" i="8"/>
  <c r="CD40" i="8" s="1"/>
  <c r="BZ41" i="8"/>
  <c r="CA41" i="8"/>
  <c r="CB41" i="8"/>
  <c r="CD41" i="8" s="1"/>
  <c r="BZ42" i="8"/>
  <c r="CA42" i="8"/>
  <c r="CB42" i="8"/>
  <c r="CD42" i="8" s="1"/>
  <c r="BZ43" i="8"/>
  <c r="CB43" i="8"/>
  <c r="CD43" i="8" s="1"/>
  <c r="CB5" i="8" l="1"/>
  <c r="CD5" i="8" s="1"/>
  <c r="CA5" i="8"/>
  <c r="CA45" i="8" s="1"/>
  <c r="BZ5" i="8"/>
  <c r="AH5" i="8"/>
  <c r="AX5" i="8" l="1"/>
  <c r="AX31" i="8" l="1"/>
  <c r="AY31" i="8" s="1"/>
  <c r="AX6" i="8"/>
  <c r="AY6" i="8" s="1"/>
  <c r="AX7" i="8"/>
  <c r="AY7" i="8" s="1"/>
  <c r="AX8" i="8"/>
  <c r="AY8" i="8" s="1"/>
  <c r="AX9" i="8"/>
  <c r="AY9" i="8" s="1"/>
  <c r="AX10" i="8"/>
  <c r="AY10" i="8" s="1"/>
  <c r="AX11" i="8"/>
  <c r="AY11" i="8" s="1"/>
  <c r="AX12" i="8"/>
  <c r="AY12" i="8" s="1"/>
  <c r="AX13" i="8"/>
  <c r="AY13" i="8" s="1"/>
  <c r="AX14" i="8"/>
  <c r="AX15" i="8"/>
  <c r="AY15" i="8" s="1"/>
  <c r="AX16" i="8"/>
  <c r="AY16" i="8" s="1"/>
  <c r="AX17" i="8"/>
  <c r="AY17" i="8" s="1"/>
  <c r="AX18" i="8"/>
  <c r="AY18" i="8" s="1"/>
  <c r="AX19" i="8"/>
  <c r="AY19" i="8" s="1"/>
  <c r="AX20" i="8"/>
  <c r="AY20" i="8" s="1"/>
  <c r="AX21" i="8"/>
  <c r="AY21" i="8" s="1"/>
  <c r="AX22" i="8"/>
  <c r="AY22" i="8" s="1"/>
  <c r="AX23" i="8"/>
  <c r="AY23" i="8" s="1"/>
  <c r="AX24" i="8"/>
  <c r="AY24" i="8" s="1"/>
  <c r="AX25" i="8"/>
  <c r="AY25" i="8" s="1"/>
  <c r="AX26" i="8"/>
  <c r="AY26" i="8" s="1"/>
  <c r="AX27" i="8"/>
  <c r="AY27" i="8" s="1"/>
  <c r="AX28" i="8"/>
  <c r="AY28" i="8" s="1"/>
  <c r="AX29" i="8"/>
  <c r="AX30" i="8"/>
  <c r="AX32" i="8"/>
  <c r="AY32" i="8" s="1"/>
  <c r="AX33" i="8"/>
  <c r="AY33" i="8" s="1"/>
  <c r="AX34" i="8"/>
  <c r="AY34" i="8" s="1"/>
  <c r="AX35" i="8"/>
  <c r="AY35" i="8" s="1"/>
  <c r="AX36" i="8"/>
  <c r="AY36" i="8" s="1"/>
  <c r="AX37" i="8"/>
  <c r="AY37" i="8" s="1"/>
  <c r="AX38" i="8"/>
  <c r="AX39" i="8"/>
  <c r="AY39" i="8" s="1"/>
  <c r="AX40" i="8"/>
  <c r="AY40" i="8" s="1"/>
  <c r="AX41" i="8"/>
  <c r="AY41" i="8" s="1"/>
  <c r="AX42" i="8"/>
  <c r="AY42" i="8" s="1"/>
  <c r="AX43" i="8"/>
  <c r="AY43" i="8" s="1"/>
  <c r="AP5" i="8"/>
  <c r="AQ5" i="8" s="1"/>
  <c r="AY14" i="8"/>
  <c r="AY29" i="8"/>
  <c r="AY30" i="8"/>
  <c r="AY38" i="8"/>
  <c r="AY5" i="8"/>
  <c r="AV18" i="8"/>
  <c r="AW18" i="8"/>
  <c r="AV5" i="8"/>
  <c r="AW43" i="8"/>
  <c r="AV43" i="8"/>
  <c r="AW42" i="8"/>
  <c r="AV42" i="8"/>
  <c r="AW41" i="8"/>
  <c r="AV41" i="8"/>
  <c r="AW40" i="8"/>
  <c r="AV40" i="8"/>
  <c r="AW39" i="8"/>
  <c r="AV39" i="8"/>
  <c r="AW38" i="8"/>
  <c r="AV38" i="8"/>
  <c r="AW37" i="8"/>
  <c r="AV37" i="8"/>
  <c r="AW36" i="8"/>
  <c r="AV36" i="8"/>
  <c r="AW35" i="8"/>
  <c r="AV35" i="8"/>
  <c r="AW34" i="8"/>
  <c r="AV34" i="8"/>
  <c r="AW33" i="8"/>
  <c r="AV33" i="8"/>
  <c r="AW32" i="8"/>
  <c r="AV32" i="8"/>
  <c r="AW31" i="8"/>
  <c r="AV31" i="8"/>
  <c r="AW30" i="8"/>
  <c r="AV30" i="8"/>
  <c r="AW29" i="8"/>
  <c r="AV29" i="8"/>
  <c r="AW28" i="8"/>
  <c r="AV28" i="8"/>
  <c r="AW27" i="8"/>
  <c r="AV27" i="8"/>
  <c r="AW26" i="8"/>
  <c r="AV26" i="8"/>
  <c r="AW25" i="8"/>
  <c r="AV25" i="8"/>
  <c r="AW24" i="8"/>
  <c r="AV24" i="8"/>
  <c r="AW23" i="8"/>
  <c r="AV23" i="8"/>
  <c r="AW22" i="8"/>
  <c r="AV22" i="8"/>
  <c r="AW21" i="8"/>
  <c r="AV21" i="8"/>
  <c r="AW20" i="8"/>
  <c r="AV20" i="8"/>
  <c r="AW19" i="8"/>
  <c r="AV19" i="8"/>
  <c r="AW17" i="8"/>
  <c r="AV17" i="8"/>
  <c r="AW16" i="8"/>
  <c r="AV16" i="8"/>
  <c r="AW15" i="8"/>
  <c r="AV15" i="8"/>
  <c r="AW14" i="8"/>
  <c r="AV14" i="8"/>
  <c r="AW13" i="8"/>
  <c r="AV13" i="8"/>
  <c r="AW12" i="8"/>
  <c r="AV12" i="8"/>
  <c r="AW11" i="8"/>
  <c r="AV11" i="8"/>
  <c r="AW10" i="8"/>
  <c r="AV10" i="8"/>
  <c r="AW9" i="8"/>
  <c r="AV9" i="8"/>
  <c r="AW8" i="8"/>
  <c r="AV8" i="8"/>
  <c r="AW7" i="8"/>
  <c r="AV7" i="8"/>
  <c r="AW6" i="8"/>
  <c r="AV6" i="8"/>
  <c r="AW5" i="8"/>
  <c r="AW45" i="8" l="1"/>
  <c r="AN18" i="8"/>
  <c r="AO18" i="8"/>
  <c r="AP18" i="8"/>
  <c r="AQ18" i="8" s="1"/>
  <c r="AG18" i="8"/>
  <c r="AH18" i="8"/>
  <c r="AI18" i="8"/>
  <c r="AN13" i="8"/>
  <c r="AO13" i="8"/>
  <c r="AP13" i="8"/>
  <c r="AQ13" i="8" s="1"/>
  <c r="AN14" i="8"/>
  <c r="AO14" i="8"/>
  <c r="AP14" i="8"/>
  <c r="AQ14" i="8" s="1"/>
  <c r="AN15" i="8"/>
  <c r="AO15" i="8"/>
  <c r="AP15" i="8"/>
  <c r="AQ15" i="8" s="1"/>
  <c r="AN16" i="8"/>
  <c r="AO16" i="8"/>
  <c r="AP16" i="8"/>
  <c r="AQ16" i="8" s="1"/>
  <c r="AN17" i="8"/>
  <c r="AO17" i="8"/>
  <c r="AP17" i="8"/>
  <c r="AQ17" i="8" s="1"/>
  <c r="AN19" i="8"/>
  <c r="AO19" i="8"/>
  <c r="AP19" i="8"/>
  <c r="AQ19" i="8" s="1"/>
  <c r="AN20" i="8"/>
  <c r="AO20" i="8"/>
  <c r="AP20" i="8"/>
  <c r="AQ20" i="8" s="1"/>
  <c r="AN21" i="8"/>
  <c r="AO21" i="8"/>
  <c r="AP21" i="8"/>
  <c r="AQ21" i="8" s="1"/>
  <c r="AN22" i="8"/>
  <c r="AO22" i="8"/>
  <c r="AP22" i="8"/>
  <c r="AQ22" i="8" s="1"/>
  <c r="AN23" i="8"/>
  <c r="AO23" i="8"/>
  <c r="AP23" i="8"/>
  <c r="AQ23" i="8" s="1"/>
  <c r="AN24" i="8"/>
  <c r="AO24" i="8"/>
  <c r="AP24" i="8"/>
  <c r="AQ24" i="8" s="1"/>
  <c r="AN25" i="8"/>
  <c r="AO25" i="8"/>
  <c r="AP25" i="8"/>
  <c r="AQ25" i="8" s="1"/>
  <c r="AN26" i="8"/>
  <c r="AO26" i="8"/>
  <c r="AP26" i="8"/>
  <c r="AQ26" i="8" s="1"/>
  <c r="AN27" i="8"/>
  <c r="AO27" i="8"/>
  <c r="AP27" i="8"/>
  <c r="AQ27" i="8" s="1"/>
  <c r="AN28" i="8"/>
  <c r="AO28" i="8"/>
  <c r="AP28" i="8"/>
  <c r="AQ28" i="8" s="1"/>
  <c r="AN29" i="8"/>
  <c r="AO29" i="8"/>
  <c r="AP29" i="8"/>
  <c r="AQ29" i="8" s="1"/>
  <c r="AN30" i="8"/>
  <c r="AO30" i="8"/>
  <c r="AP30" i="8"/>
  <c r="AQ30" i="8" s="1"/>
  <c r="AN31" i="8"/>
  <c r="AO31" i="8"/>
  <c r="AP31" i="8"/>
  <c r="AQ31" i="8" s="1"/>
  <c r="AN32" i="8"/>
  <c r="AO32" i="8"/>
  <c r="AP32" i="8"/>
  <c r="AQ32" i="8" s="1"/>
  <c r="AN33" i="8"/>
  <c r="AO33" i="8"/>
  <c r="AP33" i="8"/>
  <c r="AQ33" i="8" s="1"/>
  <c r="AN34" i="8"/>
  <c r="AO34" i="8"/>
  <c r="AP34" i="8"/>
  <c r="AQ34" i="8" s="1"/>
  <c r="AN35" i="8"/>
  <c r="AO35" i="8"/>
  <c r="AP35" i="8"/>
  <c r="AQ35" i="8" s="1"/>
  <c r="AN36" i="8"/>
  <c r="AO36" i="8"/>
  <c r="AP36" i="8"/>
  <c r="AQ36" i="8" s="1"/>
  <c r="AN37" i="8"/>
  <c r="AO37" i="8"/>
  <c r="AP37" i="8"/>
  <c r="AQ37" i="8" s="1"/>
  <c r="AN38" i="8"/>
  <c r="AO38" i="8"/>
  <c r="AP38" i="8"/>
  <c r="AQ38" i="8" s="1"/>
  <c r="AN39" i="8"/>
  <c r="AO39" i="8"/>
  <c r="AP39" i="8"/>
  <c r="AQ39" i="8" s="1"/>
  <c r="AN40" i="8"/>
  <c r="AO40" i="8"/>
  <c r="AP40" i="8"/>
  <c r="AQ40" i="8" s="1"/>
  <c r="AN41" i="8"/>
  <c r="AO41" i="8"/>
  <c r="AP41" i="8"/>
  <c r="AQ41" i="8" s="1"/>
  <c r="AN42" i="8"/>
  <c r="AO42" i="8"/>
  <c r="AP42" i="8"/>
  <c r="AQ42" i="8" s="1"/>
  <c r="AN43" i="8"/>
  <c r="AO43" i="8"/>
  <c r="AP43" i="8"/>
  <c r="AQ43" i="8" s="1"/>
  <c r="AN10" i="8"/>
  <c r="AO10" i="8"/>
  <c r="AP10" i="8"/>
  <c r="AQ10" i="8" s="1"/>
  <c r="AN11" i="8"/>
  <c r="AO11" i="8"/>
  <c r="AP11" i="8"/>
  <c r="AQ11" i="8" s="1"/>
  <c r="AN12" i="8"/>
  <c r="AO12" i="8"/>
  <c r="AP12" i="8"/>
  <c r="AQ12" i="8" s="1"/>
  <c r="AN6" i="8"/>
  <c r="AO6" i="8"/>
  <c r="AP6" i="8"/>
  <c r="AQ6" i="8" s="1"/>
  <c r="AN7" i="8"/>
  <c r="AO7" i="8"/>
  <c r="AP7" i="8"/>
  <c r="AQ7" i="8" s="1"/>
  <c r="AN8" i="8"/>
  <c r="AO8" i="8"/>
  <c r="AP8" i="8"/>
  <c r="AQ8" i="8" s="1"/>
  <c r="AN9" i="8"/>
  <c r="AO9" i="8"/>
  <c r="AP9" i="8"/>
  <c r="AQ9" i="8" s="1"/>
  <c r="AO5" i="8"/>
  <c r="AN5" i="8"/>
  <c r="AG8" i="8"/>
  <c r="AG6" i="8"/>
  <c r="AH6" i="8"/>
  <c r="AI6" i="8"/>
  <c r="AG7" i="8"/>
  <c r="AH7" i="8"/>
  <c r="AI7" i="8"/>
  <c r="AH8" i="8"/>
  <c r="AI8" i="8"/>
  <c r="AG9" i="8"/>
  <c r="AH9" i="8"/>
  <c r="AI9" i="8"/>
  <c r="AG10" i="8"/>
  <c r="AH10" i="8"/>
  <c r="AI10" i="8"/>
  <c r="AG11" i="8"/>
  <c r="AH11" i="8"/>
  <c r="AI11" i="8"/>
  <c r="AG12" i="8"/>
  <c r="AH12" i="8"/>
  <c r="AI12" i="8"/>
  <c r="AG13" i="8"/>
  <c r="AH13" i="8"/>
  <c r="AI13" i="8"/>
  <c r="AG14" i="8"/>
  <c r="AH14" i="8"/>
  <c r="AI14" i="8"/>
  <c r="AG15" i="8"/>
  <c r="AH15" i="8"/>
  <c r="AI15" i="8"/>
  <c r="AG16" i="8"/>
  <c r="AH16" i="8"/>
  <c r="AI16" i="8"/>
  <c r="AG17" i="8"/>
  <c r="AH17" i="8"/>
  <c r="AI17" i="8"/>
  <c r="AG19" i="8"/>
  <c r="AH19" i="8"/>
  <c r="AI19" i="8"/>
  <c r="AG20" i="8"/>
  <c r="AH20" i="8"/>
  <c r="AI20" i="8"/>
  <c r="AG21" i="8"/>
  <c r="AH21" i="8"/>
  <c r="AI21" i="8"/>
  <c r="AG22" i="8"/>
  <c r="AH22" i="8"/>
  <c r="AI22" i="8"/>
  <c r="AI5" i="8"/>
  <c r="AG5" i="8"/>
  <c r="AA5" i="8"/>
  <c r="BK6" i="8"/>
  <c r="BL6" i="8"/>
  <c r="BM6" i="8"/>
  <c r="BK7" i="8"/>
  <c r="BL7" i="8"/>
  <c r="BM7" i="8"/>
  <c r="BK8" i="8"/>
  <c r="BL8" i="8"/>
  <c r="BM8" i="8"/>
  <c r="BK9" i="8"/>
  <c r="BL9" i="8"/>
  <c r="BM9" i="8"/>
  <c r="BK10" i="8"/>
  <c r="BL10" i="8"/>
  <c r="BM10" i="8"/>
  <c r="BK11" i="8"/>
  <c r="BL11" i="8"/>
  <c r="BM11" i="8"/>
  <c r="BK12" i="8"/>
  <c r="BL12" i="8"/>
  <c r="BM12" i="8"/>
  <c r="BK13" i="8"/>
  <c r="BL13" i="8"/>
  <c r="BM13" i="8"/>
  <c r="BK14" i="8"/>
  <c r="BL14" i="8"/>
  <c r="BM14" i="8"/>
  <c r="BK15" i="8"/>
  <c r="BL15" i="8"/>
  <c r="BM15" i="8"/>
  <c r="BK16" i="8"/>
  <c r="BL16" i="8"/>
  <c r="BM16" i="8"/>
  <c r="BK17" i="8"/>
  <c r="BL17" i="8"/>
  <c r="BM17" i="8"/>
  <c r="BK5" i="8"/>
  <c r="BU40" i="8" l="1"/>
  <c r="BU41" i="8"/>
  <c r="BU42" i="8"/>
  <c r="BU43" i="8"/>
  <c r="BU6" i="8"/>
  <c r="BU7" i="8"/>
  <c r="BU8" i="8"/>
  <c r="BU9" i="8"/>
  <c r="BU10" i="8"/>
  <c r="BU11" i="8"/>
  <c r="BU12" i="8"/>
  <c r="BU13" i="8"/>
  <c r="BU14" i="8"/>
  <c r="BU15" i="8"/>
  <c r="BU16" i="8"/>
  <c r="BU17" i="8"/>
  <c r="BU18" i="8"/>
  <c r="BU19" i="8"/>
  <c r="BU20" i="8"/>
  <c r="BU21" i="8"/>
  <c r="BU22" i="8"/>
  <c r="BU23" i="8"/>
  <c r="BU24" i="8"/>
  <c r="BU25" i="8"/>
  <c r="BU26" i="8"/>
  <c r="BU27" i="8"/>
  <c r="BU28" i="8"/>
  <c r="BU29" i="8"/>
  <c r="BU30" i="8"/>
  <c r="BU31" i="8"/>
  <c r="BU32" i="8"/>
  <c r="BU33" i="8"/>
  <c r="BU34" i="8"/>
  <c r="BU35" i="8"/>
  <c r="BU36" i="8"/>
  <c r="BU37" i="8"/>
  <c r="BU38" i="8"/>
  <c r="BU39" i="8"/>
  <c r="BU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5" i="8"/>
  <c r="BS34" i="8" l="1"/>
  <c r="BT34" i="8"/>
  <c r="BS35" i="8"/>
  <c r="BT35" i="8"/>
  <c r="BS36" i="8"/>
  <c r="BT36" i="8"/>
  <c r="BS37" i="8"/>
  <c r="BT37" i="8"/>
  <c r="BS38" i="8"/>
  <c r="BT38" i="8"/>
  <c r="BS39" i="8"/>
  <c r="BT39" i="8"/>
  <c r="BS40" i="8"/>
  <c r="BT40" i="8"/>
  <c r="BS41" i="8"/>
  <c r="BT41" i="8"/>
  <c r="BS42" i="8"/>
  <c r="BT42" i="8"/>
  <c r="BS43" i="8"/>
  <c r="BT43" i="8"/>
  <c r="BS7" i="8"/>
  <c r="BT7" i="8"/>
  <c r="BS8" i="8"/>
  <c r="BT8" i="8"/>
  <c r="BS9" i="8"/>
  <c r="BT9" i="8"/>
  <c r="BS10" i="8"/>
  <c r="BT10" i="8"/>
  <c r="BS11" i="8"/>
  <c r="BT11" i="8"/>
  <c r="BS12" i="8"/>
  <c r="BT12" i="8"/>
  <c r="BS13" i="8"/>
  <c r="BT13" i="8"/>
  <c r="BS14" i="8"/>
  <c r="BT14" i="8"/>
  <c r="BS15" i="8"/>
  <c r="BT15" i="8"/>
  <c r="BS16" i="8"/>
  <c r="BT16" i="8"/>
  <c r="BS17" i="8"/>
  <c r="BT17" i="8"/>
  <c r="BS18" i="8"/>
  <c r="BT18" i="8"/>
  <c r="BS19" i="8"/>
  <c r="BT19" i="8"/>
  <c r="BS20" i="8"/>
  <c r="BT20" i="8"/>
  <c r="BS21" i="8"/>
  <c r="BT21" i="8"/>
  <c r="BS22" i="8"/>
  <c r="BT22" i="8"/>
  <c r="BS23" i="8"/>
  <c r="BT23" i="8"/>
  <c r="BS24" i="8"/>
  <c r="BT24" i="8"/>
  <c r="BS25" i="8"/>
  <c r="BT25" i="8"/>
  <c r="BS26" i="8"/>
  <c r="BT26" i="8"/>
  <c r="BS27" i="8"/>
  <c r="BT27" i="8"/>
  <c r="BS28" i="8"/>
  <c r="BT28" i="8"/>
  <c r="BS29" i="8"/>
  <c r="BT29" i="8"/>
  <c r="BS30" i="8"/>
  <c r="BT30" i="8"/>
  <c r="BS31" i="8"/>
  <c r="BT31" i="8"/>
  <c r="BS32" i="8"/>
  <c r="BT32" i="8"/>
  <c r="BS33" i="8"/>
  <c r="BT33" i="8"/>
  <c r="BS5" i="8"/>
  <c r="BT6" i="8"/>
  <c r="BS6" i="8"/>
  <c r="BT45" i="8" l="1"/>
  <c r="BS4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5" i="8"/>
  <c r="AA45" i="8" l="1"/>
  <c r="Z45" i="8"/>
  <c r="L43" i="7"/>
  <c r="Q31" i="7" l="1"/>
  <c r="Q32" i="7"/>
  <c r="Q33" i="7"/>
  <c r="Q34" i="7"/>
  <c r="Q35" i="7"/>
  <c r="Q36" i="7"/>
  <c r="Q37" i="7"/>
  <c r="Q38" i="7"/>
  <c r="Q39" i="7"/>
  <c r="Q40" i="7"/>
  <c r="Q41" i="7"/>
  <c r="Q42" i="7"/>
  <c r="Q30" i="7"/>
  <c r="Q29" i="7"/>
  <c r="R31" i="7"/>
  <c r="R32" i="7"/>
  <c r="R33" i="7"/>
  <c r="R34" i="7"/>
  <c r="R35" i="7"/>
  <c r="R36" i="7"/>
  <c r="R37" i="7"/>
  <c r="R38" i="7"/>
  <c r="R39" i="7"/>
  <c r="R40" i="7"/>
  <c r="R41" i="7"/>
  <c r="R42" i="7"/>
  <c r="R30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3" i="7"/>
  <c r="P7" i="7"/>
  <c r="P15" i="7"/>
  <c r="O31" i="7"/>
  <c r="P31" i="7" s="1"/>
  <c r="O32" i="7"/>
  <c r="P32" i="7" s="1"/>
  <c r="O33" i="7"/>
  <c r="P33" i="7" s="1"/>
  <c r="O34" i="7"/>
  <c r="P34" i="7" s="1"/>
  <c r="O35" i="7"/>
  <c r="P35" i="7" s="1"/>
  <c r="O36" i="7"/>
  <c r="P36" i="7" s="1"/>
  <c r="O37" i="7"/>
  <c r="P37" i="7" s="1"/>
  <c r="O38" i="7"/>
  <c r="P38" i="7" s="1"/>
  <c r="O39" i="7"/>
  <c r="P39" i="7" s="1"/>
  <c r="O40" i="7"/>
  <c r="P40" i="7" s="1"/>
  <c r="O41" i="7"/>
  <c r="P41" i="7" s="1"/>
  <c r="O42" i="7"/>
  <c r="P42" i="7" s="1"/>
  <c r="O30" i="7"/>
  <c r="P30" i="7" s="1"/>
  <c r="O4" i="7"/>
  <c r="P4" i="7" s="1"/>
  <c r="O5" i="7"/>
  <c r="P5" i="7" s="1"/>
  <c r="O6" i="7"/>
  <c r="P6" i="7" s="1"/>
  <c r="O7" i="7"/>
  <c r="O8" i="7"/>
  <c r="P8" i="7" s="1"/>
  <c r="O9" i="7"/>
  <c r="P9" i="7" s="1"/>
  <c r="O10" i="7"/>
  <c r="P10" i="7" s="1"/>
  <c r="O11" i="7"/>
  <c r="P11" i="7" s="1"/>
  <c r="O12" i="7"/>
  <c r="P12" i="7" s="1"/>
  <c r="O13" i="7"/>
  <c r="P13" i="7" s="1"/>
  <c r="O14" i="7"/>
  <c r="P14" i="7" s="1"/>
  <c r="O15" i="7"/>
  <c r="O16" i="7"/>
  <c r="P16" i="7" s="1"/>
  <c r="O17" i="7"/>
  <c r="P17" i="7" s="1"/>
  <c r="O18" i="7"/>
  <c r="P18" i="7" s="1"/>
  <c r="O19" i="7"/>
  <c r="P19" i="7" s="1"/>
  <c r="O20" i="7"/>
  <c r="P20" i="7" s="1"/>
  <c r="O21" i="7"/>
  <c r="P21" i="7" s="1"/>
  <c r="O22" i="7"/>
  <c r="P22" i="7" s="1"/>
  <c r="O23" i="7"/>
  <c r="P23" i="7" s="1"/>
  <c r="O24" i="7"/>
  <c r="P24" i="7" s="1"/>
  <c r="O25" i="7"/>
  <c r="P25" i="7" s="1"/>
  <c r="O26" i="7"/>
  <c r="P26" i="7" s="1"/>
  <c r="O27" i="7"/>
  <c r="P27" i="7" s="1"/>
  <c r="O28" i="7"/>
  <c r="P28" i="7" s="1"/>
  <c r="O29" i="7"/>
  <c r="P29" i="7" s="1"/>
  <c r="O3" i="7"/>
  <c r="O43" i="7" l="1"/>
  <c r="Q43" i="7"/>
  <c r="R43" i="7"/>
  <c r="P3" i="7"/>
  <c r="D44" i="7"/>
  <c r="O157" i="3" l="1"/>
  <c r="O136" i="3"/>
  <c r="T164" i="3" l="1"/>
  <c r="T165" i="3" l="1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64" i="3"/>
  <c r="N164" i="3"/>
  <c r="P187" i="3"/>
  <c r="O187" i="3"/>
  <c r="N187" i="3"/>
  <c r="P186" i="3"/>
  <c r="O186" i="3"/>
  <c r="N186" i="3"/>
  <c r="P185" i="3"/>
  <c r="O185" i="3"/>
  <c r="N185" i="3"/>
  <c r="P184" i="3"/>
  <c r="O184" i="3"/>
  <c r="N184" i="3"/>
  <c r="P183" i="3"/>
  <c r="O183" i="3"/>
  <c r="N183" i="3"/>
  <c r="P182" i="3"/>
  <c r="O182" i="3"/>
  <c r="N182" i="3"/>
  <c r="P181" i="3"/>
  <c r="O181" i="3"/>
  <c r="N181" i="3"/>
  <c r="P180" i="3"/>
  <c r="O180" i="3"/>
  <c r="N180" i="3"/>
  <c r="P179" i="3"/>
  <c r="O179" i="3"/>
  <c r="N179" i="3"/>
  <c r="P178" i="3"/>
  <c r="O178" i="3"/>
  <c r="N178" i="3"/>
  <c r="P177" i="3"/>
  <c r="O177" i="3"/>
  <c r="N177" i="3"/>
  <c r="P176" i="3"/>
  <c r="O176" i="3"/>
  <c r="N176" i="3"/>
  <c r="P175" i="3"/>
  <c r="O175" i="3"/>
  <c r="N175" i="3"/>
  <c r="P174" i="3"/>
  <c r="O174" i="3"/>
  <c r="N174" i="3"/>
  <c r="P173" i="3"/>
  <c r="O173" i="3"/>
  <c r="N173" i="3"/>
  <c r="P172" i="3"/>
  <c r="O172" i="3"/>
  <c r="N172" i="3"/>
  <c r="P171" i="3"/>
  <c r="O171" i="3"/>
  <c r="N171" i="3"/>
  <c r="P170" i="3"/>
  <c r="O170" i="3"/>
  <c r="N170" i="3"/>
  <c r="P169" i="3"/>
  <c r="O169" i="3"/>
  <c r="N169" i="3"/>
  <c r="P168" i="3"/>
  <c r="O168" i="3"/>
  <c r="N168" i="3"/>
  <c r="P167" i="3"/>
  <c r="O167" i="3"/>
  <c r="N167" i="3"/>
  <c r="P166" i="3"/>
  <c r="O166" i="3"/>
  <c r="N166" i="3"/>
  <c r="P165" i="3"/>
  <c r="O165" i="3"/>
  <c r="N165" i="3"/>
  <c r="P164" i="3"/>
  <c r="O164" i="3"/>
  <c r="O161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8" i="3"/>
  <c r="O159" i="3"/>
  <c r="O142" i="3"/>
  <c r="O137" i="3"/>
  <c r="O138" i="3"/>
  <c r="O139" i="3"/>
  <c r="O140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36" i="3"/>
  <c r="N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09" i="3"/>
  <c r="O110" i="3" l="1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90" i="3"/>
  <c r="N88" i="3"/>
  <c r="N89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87" i="3"/>
  <c r="N82" i="3"/>
  <c r="N83" i="3"/>
  <c r="N84" i="3"/>
  <c r="N85" i="3"/>
  <c r="N81" i="3"/>
  <c r="J106" i="3"/>
  <c r="I26" i="3"/>
  <c r="I52" i="3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" i="5"/>
  <c r="W34" i="5"/>
  <c r="U34" i="5"/>
  <c r="M12" i="3"/>
  <c r="M11" i="3"/>
  <c r="H400" i="1" l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377" i="1"/>
  <c r="I86" i="1" l="1"/>
  <c r="B86" i="1"/>
  <c r="AN18" i="2"/>
  <c r="AN21" i="2"/>
  <c r="AN11" i="2"/>
  <c r="I118" i="1" l="1"/>
  <c r="B118" i="1"/>
  <c r="M56" i="3" l="1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55" i="3"/>
</calcChain>
</file>

<file path=xl/sharedStrings.xml><?xml version="1.0" encoding="utf-8"?>
<sst xmlns="http://schemas.openxmlformats.org/spreadsheetml/2006/main" count="3606" uniqueCount="309">
  <si>
    <t>Species</t>
  </si>
  <si>
    <t>Fproxy</t>
  </si>
  <si>
    <t>R sq.</t>
  </si>
  <si>
    <t>Deviance Explained</t>
  </si>
  <si>
    <t>GCV</t>
  </si>
  <si>
    <t>n</t>
  </si>
  <si>
    <t>Smooth dogfish</t>
  </si>
  <si>
    <t>Spiny dogfish</t>
  </si>
  <si>
    <t>Winter skate</t>
  </si>
  <si>
    <t>Little skate</t>
  </si>
  <si>
    <t>Thorny skate</t>
  </si>
  <si>
    <t>Silver hake</t>
  </si>
  <si>
    <t>Atlantic cod</t>
  </si>
  <si>
    <t>Haddock</t>
  </si>
  <si>
    <t>Pollock</t>
  </si>
  <si>
    <t>White hake</t>
  </si>
  <si>
    <t>Red hake</t>
  </si>
  <si>
    <t>American plaice</t>
  </si>
  <si>
    <t>Summer flounder</t>
  </si>
  <si>
    <t>Yellowtail flounder</t>
  </si>
  <si>
    <t>Winter flounder</t>
  </si>
  <si>
    <t>Windowpane</t>
  </si>
  <si>
    <t>Atlantic mackerel</t>
  </si>
  <si>
    <t>Butterfish</t>
  </si>
  <si>
    <t>Bluefish</t>
  </si>
  <si>
    <t>Black sea bass</t>
  </si>
  <si>
    <t>Acadian redfish</t>
  </si>
  <si>
    <t>Ocean pout</t>
  </si>
  <si>
    <t>Goosefish</t>
  </si>
  <si>
    <t>NOTES from jpgs</t>
  </si>
  <si>
    <t>increasing condition with total biomass</t>
  </si>
  <si>
    <t>Highly variable, but possibly higher condition with increased F</t>
  </si>
  <si>
    <t>Highly variable, but possible peak condition at Fproxy = 0.06</t>
  </si>
  <si>
    <t>AvgExpcatchnumStrata</t>
  </si>
  <si>
    <t>Atlantic herring</t>
  </si>
  <si>
    <t>Spotted hake</t>
  </si>
  <si>
    <t>Fourspot</t>
  </si>
  <si>
    <t>Witch flounder</t>
  </si>
  <si>
    <t>Weakfish</t>
  </si>
  <si>
    <t>Sea raven</t>
  </si>
  <si>
    <t>Total Biomass</t>
  </si>
  <si>
    <t>Variable without trend</t>
  </si>
  <si>
    <t>AvgExpcatchwtStrata</t>
  </si>
  <si>
    <t>2019 Local Biomass</t>
  </si>
  <si>
    <t>2020 Local Biomass</t>
  </si>
  <si>
    <t>Condition increased with biomass and then may decrease slightly at highest densities</t>
  </si>
  <si>
    <t>Bottom Temp Strata</t>
  </si>
  <si>
    <t>2020 Bottom Temp Strata</t>
  </si>
  <si>
    <t>2019 Bottom Temp Strata</t>
  </si>
  <si>
    <t>Smooth Dogfish</t>
  </si>
  <si>
    <t>Spiny Dogfish</t>
  </si>
  <si>
    <t>Winter Skate</t>
  </si>
  <si>
    <t>Little Skate</t>
  </si>
  <si>
    <t>Thorny Skate</t>
  </si>
  <si>
    <t>Atl Herring</t>
  </si>
  <si>
    <t>Silver Hake</t>
  </si>
  <si>
    <t>Atl Cod</t>
  </si>
  <si>
    <t>White Hake</t>
  </si>
  <si>
    <t>Red Hake</t>
  </si>
  <si>
    <t>Spotted Hake</t>
  </si>
  <si>
    <t>American Plaice</t>
  </si>
  <si>
    <t>Summer Flounder</t>
  </si>
  <si>
    <t>Yellowtail</t>
  </si>
  <si>
    <t>Winter Flounder</t>
  </si>
  <si>
    <t>Witch Flounder</t>
  </si>
  <si>
    <t>Windowpane Flounder</t>
  </si>
  <si>
    <t>Mackerel</t>
  </si>
  <si>
    <t>Black Sea Bass</t>
  </si>
  <si>
    <t>Acadian Redfish</t>
  </si>
  <si>
    <t>Sea Raven</t>
  </si>
  <si>
    <t>Ocean Pout</t>
  </si>
  <si>
    <t>Condition increases with temp</t>
  </si>
  <si>
    <t>Lowest condition around 13 degrees, higher at lower and higher temps</t>
  </si>
  <si>
    <t>Condition highest around 14 degrees</t>
  </si>
  <si>
    <t>Condition declines sharply with increased temp</t>
  </si>
  <si>
    <t>TotalCopepodsMillions</t>
  </si>
  <si>
    <t>Total Copepods 2020</t>
  </si>
  <si>
    <t>Total Copepods 2019</t>
  </si>
  <si>
    <t>Condition decreased slightly with total copepods</t>
  </si>
  <si>
    <t>Peaked at 3,000 copepods and increased again at highest copepods</t>
  </si>
  <si>
    <t>Highly variable but generally higher condition with more copepods</t>
  </si>
  <si>
    <t>CopepodSmallLarge</t>
  </si>
  <si>
    <t>Copepod Small to Large ratio 2020</t>
  </si>
  <si>
    <t>Copepod Small to Large ratio 2019</t>
  </si>
  <si>
    <t>ZooplBiomassAnomaly</t>
  </si>
  <si>
    <t>Zooplankton Biomass Anomaly 2020</t>
  </si>
  <si>
    <t>Zooplankton Biomass Anomaly 2019</t>
  </si>
  <si>
    <t>AvgTempSpring</t>
  </si>
  <si>
    <t>Average Spring Temp 2020</t>
  </si>
  <si>
    <t>Variable but highest at zero</t>
  </si>
  <si>
    <t>Increases with small copepods</t>
  </si>
  <si>
    <t>Lowest near zero</t>
  </si>
  <si>
    <t>No trend</t>
  </si>
  <si>
    <t>Lowest around -0.5, highest around 0.25</t>
  </si>
  <si>
    <t>Average Spring Temp 2019</t>
  </si>
  <si>
    <t>Average Temp Summer 2020</t>
  </si>
  <si>
    <t>AvgTempSummer</t>
  </si>
  <si>
    <t>Average Temp Summer 2019</t>
  </si>
  <si>
    <t>Lowest around -0.25</t>
  </si>
  <si>
    <t>Average Temp Fall 2020</t>
  </si>
  <si>
    <t>Average Temp Fall 2019</t>
  </si>
  <si>
    <t>AvgTempFall</t>
  </si>
  <si>
    <t>Plot wasn't produced</t>
  </si>
  <si>
    <t>Average Temp Winter 2020</t>
  </si>
  <si>
    <t>AvgTempWinter</t>
  </si>
  <si>
    <t>Peak condition at -0.5</t>
  </si>
  <si>
    <t>Possible peak around 0.75</t>
  </si>
  <si>
    <t>GAM p-values for Environmental Variables</t>
  </si>
  <si>
    <t>Local Density</t>
  </si>
  <si>
    <t>Zooplankton</t>
  </si>
  <si>
    <t>Temperature Anomaly</t>
  </si>
  <si>
    <t>Average Stomach Fullness Strata Lag</t>
  </si>
  <si>
    <t>Local Biomass Strata</t>
  </si>
  <si>
    <t>Local Abundance Strata</t>
  </si>
  <si>
    <t>Zooplankton Biomass Anomaly</t>
  </si>
  <si>
    <t>Copepod Small/Large Ratio</t>
  </si>
  <si>
    <t>Total Copepods Millions</t>
  </si>
  <si>
    <t>Average Temp Spring</t>
  </si>
  <si>
    <t>Average Temp Summer</t>
  </si>
  <si>
    <t>Average Temp Fall</t>
  </si>
  <si>
    <t>At least 1 stock with &lt;20 years of data</t>
  </si>
  <si>
    <t>form.cond &lt;- formula(AvgRelCondStrata ~ s(AvgBottomTempStrata, k=10) +s(AvgExpcatchwtStrata, k=10) +s(TotalBiomass, k=10) +s(Fproxy, k=10) +s(CopepodSmallLarge, k=10) +s(AvgTempFall, k=10), data=condSPP)</t>
  </si>
  <si>
    <t>2020 Local abundance</t>
  </si>
  <si>
    <t>2019 Local abundance</t>
  </si>
  <si>
    <t>better than best model without Fproxy and Total biomass</t>
  </si>
  <si>
    <t>Condition lowest around 0.3</t>
  </si>
  <si>
    <t>Highest condition around F=1.5</t>
  </si>
  <si>
    <t>Highly variable</t>
  </si>
  <si>
    <t xml:space="preserve">Possible peak around 4,000 </t>
  </si>
  <si>
    <t>Possible decline in condition with biomass</t>
  </si>
  <si>
    <t>Decline in condition with biomass</t>
  </si>
  <si>
    <t>Highest condition at low biomass</t>
  </si>
  <si>
    <t>form.cond &lt;- formula(AvgRelCondStrata ~ s(AvgBottomTempStrata, k=10) +s(AvgExpcatchnumStrata, k=10) +s(TotalBiomass, k=10) +s(Fproxy, k=10) +s(CopepodSmallLarge, k=10) +s(AvgTempSpring, k=10), data=condSPP)</t>
  </si>
  <si>
    <t>form.cond &lt;- formula(AvgRelCondStrata ~ s(AvgBottomTempStrata, k=10) +s(TotalBiomass, k=10) +s(Fproxy, k=10) +s(CopepodSmallLarge, k=10) +s(AvgTempSpring, k=10), data=condSPP)</t>
  </si>
  <si>
    <t>AvgStomFullLag</t>
  </si>
  <si>
    <t>Average Stomach Fullness by Strata Lagged 2020</t>
  </si>
  <si>
    <t>AvgStomFullSpring</t>
  </si>
  <si>
    <t>Average Stomach Fullness Spring</t>
  </si>
  <si>
    <t>Lower condition with higher spring stomach volume</t>
  </si>
  <si>
    <t>Difference from only including representative tows:</t>
  </si>
  <si>
    <t>Removing local abundance that wasn't significant for many species didn't improve model fit for most</t>
  </si>
  <si>
    <t>Generally lower condition with higher F</t>
  </si>
  <si>
    <t>Bottom Temp and Total Copepods</t>
  </si>
  <si>
    <t>Average Winter Bottom Temp</t>
  </si>
  <si>
    <t>Local Biomass</t>
  </si>
  <si>
    <t>Local Abundance</t>
  </si>
  <si>
    <t>Same as above adding na.gam.replace</t>
  </si>
  <si>
    <t>Using na.gam.replace generally reduced deviance explained</t>
  </si>
  <si>
    <t>Increased sample size</t>
  </si>
  <si>
    <t>Increased GCV</t>
  </si>
  <si>
    <t>Most Dev Expl increased</t>
  </si>
  <si>
    <t>GCV increased a little over less variables</t>
  </si>
  <si>
    <t>With NA.replace</t>
  </si>
  <si>
    <t>Without NA.replace</t>
  </si>
  <si>
    <t>Before non-standard tows were excluded</t>
  </si>
  <si>
    <t>Same as above without null space penalty or adding na.gam.replace</t>
  </si>
  <si>
    <t>Scup</t>
  </si>
  <si>
    <t>Clearnose skate</t>
  </si>
  <si>
    <t>Smooth skate</t>
  </si>
  <si>
    <t>Barndoor skate</t>
  </si>
  <si>
    <t>Rosette skate</t>
  </si>
  <si>
    <t>With revised calibrations in survdat</t>
  </si>
  <si>
    <t>Local Bottom Temp</t>
  </si>
  <si>
    <t>Winter Temp</t>
  </si>
  <si>
    <t>Spring Temp</t>
  </si>
  <si>
    <t>Summer Temp</t>
  </si>
  <si>
    <t>Fall Temp</t>
  </si>
  <si>
    <t>Copepod Small/Large</t>
  </si>
  <si>
    <t>Zooplankton Biomass</t>
  </si>
  <si>
    <t>Total Copepods</t>
  </si>
  <si>
    <t>Stomach Fullness</t>
  </si>
  <si>
    <t>Stock Biomass</t>
  </si>
  <si>
    <t>Fall Bloom Magnitude</t>
  </si>
  <si>
    <t>Fall Bloom Duration</t>
  </si>
  <si>
    <t>Prop Column Cold Pool</t>
  </si>
  <si>
    <t>Average Lat by Strata</t>
  </si>
  <si>
    <t>Average Lon by Strata</t>
  </si>
  <si>
    <t>Year</t>
  </si>
  <si>
    <t>Local Environment</t>
  </si>
  <si>
    <t>Broad Environment</t>
  </si>
  <si>
    <t>Resource Quality</t>
  </si>
  <si>
    <t>Resource Availibility</t>
  </si>
  <si>
    <t>Fishing Pressure</t>
  </si>
  <si>
    <t>Population Density</t>
  </si>
  <si>
    <t>Temporal</t>
  </si>
  <si>
    <t>YEAR</t>
  </si>
  <si>
    <t>Roughtail stingray</t>
  </si>
  <si>
    <t>Bluntnose stingray</t>
  </si>
  <si>
    <t>Bullnose ray</t>
  </si>
  <si>
    <t>Offshore hake</t>
  </si>
  <si>
    <t>Atlantic croaker</t>
  </si>
  <si>
    <t>Longhorn sculpin</t>
  </si>
  <si>
    <t>Spiny butterfly ray</t>
  </si>
  <si>
    <t>Spatial Dependence</t>
  </si>
  <si>
    <t>Lat Lon</t>
  </si>
  <si>
    <t>AvgLonStrata AvgLatStrata</t>
  </si>
  <si>
    <t>Lat/Lon should be included in final GAM models to account for spatial autocorrelation</t>
  </si>
  <si>
    <t>PropColumnColdPool</t>
  </si>
  <si>
    <t xml:space="preserve">Proportion Column Cold Pool </t>
  </si>
  <si>
    <t>Exclude species from condition analyses that don't show significant change in condition over time</t>
  </si>
  <si>
    <t>Re-run excluding outliers (outside 1 std. dev from mean condition)</t>
  </si>
  <si>
    <t>Outliers removed</t>
  </si>
  <si>
    <t>Outliers as percent</t>
  </si>
  <si>
    <t>Change in deviance explained</t>
  </si>
  <si>
    <t>Change in GCV</t>
  </si>
  <si>
    <t>GCV better</t>
  </si>
  <si>
    <t>Deviance Explained worse</t>
  </si>
  <si>
    <t>GAM check</t>
  </si>
  <si>
    <t>Might need more K (degrees freedom)</t>
  </si>
  <si>
    <t>Average Lat/Lon by Strata</t>
  </si>
  <si>
    <t xml:space="preserve">Kn ~ local environment + broad env + resource quality + resource availability + local density + population density + fish pressure </t>
  </si>
  <si>
    <t>x</t>
  </si>
  <si>
    <t>Excludes assessment data for unit stocks when strata not assigned to that stock</t>
  </si>
  <si>
    <t>All strata for unit stocks</t>
  </si>
  <si>
    <t>Removed after increased unit stock strata</t>
  </si>
  <si>
    <t>Assessment data has few NAs but not included</t>
  </si>
  <si>
    <t>Added after increased unit stock strata</t>
  </si>
  <si>
    <t>Full strata for single stock species</t>
  </si>
  <si>
    <t>GCV increased</t>
  </si>
  <si>
    <t>Deviance Explained Increased</t>
  </si>
  <si>
    <t>Updated StockSMART data</t>
  </si>
  <si>
    <t>Stock areas expanded beyond EPUs</t>
  </si>
  <si>
    <t>All data used from selected indices for GAMs</t>
  </si>
  <si>
    <t>Updated plankton indices</t>
  </si>
  <si>
    <t>32,125 NEFSC survey records not assigned EPU out of 273,626</t>
  </si>
  <si>
    <t>n diff</t>
  </si>
  <si>
    <t>Rexamine removing outliers: mean instead of 100 before removing 1std dev</t>
  </si>
  <si>
    <t>Outliers</t>
  </si>
  <si>
    <t>Use EPU_expanded in survdat file (now 11,500 rows are missing EPU or 6,485/273,626 of final data without outliers):</t>
  </si>
  <si>
    <t>Rexamine removing outliers: only remove extreme outliers ( indwt &lt;0.005, length&lt;0, RelCond &gt;300)</t>
  </si>
  <si>
    <t>% n diff</t>
  </si>
  <si>
    <t>Removing outliers: same as AK2, plus remove outside of 2*Std Dev</t>
  </si>
  <si>
    <t>small/large index used:</t>
  </si>
  <si>
    <t>EPU</t>
  </si>
  <si>
    <t>spring</t>
  </si>
  <si>
    <t>fall</t>
  </si>
  <si>
    <t>annual</t>
  </si>
  <si>
    <t>Annual</t>
  </si>
  <si>
    <t>%n diff</t>
  </si>
  <si>
    <t>6 spring</t>
  </si>
  <si>
    <t>2 fall</t>
  </si>
  <si>
    <t>5 annual</t>
  </si>
  <si>
    <t>23 EPU</t>
  </si>
  <si>
    <t>8/3/2021 updated without small/large copepod idex by EPU, including by strata for spring, fall, annual</t>
  </si>
  <si>
    <t>9 spring</t>
  </si>
  <si>
    <t>2 not modeled</t>
  </si>
  <si>
    <t>8 fall</t>
  </si>
  <si>
    <t>12 annual</t>
  </si>
  <si>
    <t>8/4/2021 updated with only small/large copepod idex by strata for annual (not EPU, or strata for spring or fall)</t>
  </si>
  <si>
    <t>8/2/2021 updated with small/large copepod indices by strata for spring, fall and annual (keeping small/large by EPU)</t>
  </si>
  <si>
    <t>%n decrease from 2stdev</t>
  </si>
  <si>
    <t>10 not modeled</t>
  </si>
  <si>
    <t>27 not modeled</t>
  </si>
  <si>
    <t>Completed 7/23/2021 (Andy referenced original data after variables selected instead of leaving out rows where values were missing from variables not used in final model)</t>
  </si>
  <si>
    <t>gam.check p&lt;0.05</t>
  </si>
  <si>
    <t>no</t>
  </si>
  <si>
    <t>yes</t>
  </si>
  <si>
    <t>need to change to ITIScodes? Missing ITIScodes too. Back to StockName</t>
  </si>
  <si>
    <t>Small/large copepod by strata</t>
  </si>
  <si>
    <t>Small/large index used:</t>
  </si>
  <si>
    <t>Species with Stock Biomass and Fproxy:</t>
  </si>
  <si>
    <t>Run through automate_fit_best_model.R to pull all data from selected variables for GAM run, skip this step and run through automate_select_variable.R to only use data without missing data from all variables</t>
  </si>
  <si>
    <t>Last output from finalModel runs</t>
  </si>
  <si>
    <t>full strata for single species, not adding back in data that was  missing from variables not used in final model, zooplankton by EPU, removed outliers outside of 2StdDev</t>
  </si>
  <si>
    <t>% Dev Expl diff</t>
  </si>
  <si>
    <t>finalModels_F_TotBiom_noNA_ZooplEPU.RDS</t>
  </si>
  <si>
    <t>Same as column CZ but adding StockSMART Fmort and Total Biomass</t>
  </si>
  <si>
    <t>finalModels_F_TotBiom_noNA_Zooplstrata.RDS</t>
  </si>
  <si>
    <t>Same as column DI but using Harvey Walsh's EcoMon data for zooplankton by strata</t>
  </si>
  <si>
    <t>Stock biomass</t>
  </si>
  <si>
    <t>local temp</t>
  </si>
  <si>
    <t>local abund</t>
  </si>
  <si>
    <t>fall temp</t>
  </si>
  <si>
    <t>copepod sm/lg str winter</t>
  </si>
  <si>
    <t>tot cop strspri</t>
  </si>
  <si>
    <t>lat</t>
  </si>
  <si>
    <t>Significance (s.pv):</t>
  </si>
  <si>
    <t>Combined results for WFC talk (column DR: zooplankton by strata where available, column DI: by EPU where strata didn't run)</t>
  </si>
  <si>
    <t>Copepod Small/Large Strata Winter</t>
  </si>
  <si>
    <t>Copepod Small/Large Strata Spring</t>
  </si>
  <si>
    <t>Total Copepod Strata Spring</t>
  </si>
  <si>
    <t>Copepod Small/Large Strata Fall</t>
  </si>
  <si>
    <t>Local Abund</t>
  </si>
  <si>
    <t>Copepod Small/Large EPU</t>
  </si>
  <si>
    <t>Total Copepods EPU</t>
  </si>
  <si>
    <t>Zooplankton Biomass EPU</t>
  </si>
  <si>
    <t>Lat/Lon</t>
  </si>
  <si>
    <t>Zooplankton Abund Strata Fall</t>
  </si>
  <si>
    <t>Zooplankton Abunddance</t>
  </si>
  <si>
    <t xml:space="preserve">Total Copepods </t>
  </si>
  <si>
    <t>finalModels_F_TotBiom_noNA_Zooplstrata_year.RDS</t>
  </si>
  <si>
    <t>Same as column DR but with year</t>
  </si>
  <si>
    <t>Zooplankton Abund Strata Spring</t>
  </si>
  <si>
    <t>Zooplankton Abund Strata Summer</t>
  </si>
  <si>
    <t>Zooplankton Abund Strata Winter</t>
  </si>
  <si>
    <t>Total Copepod Strata Fall</t>
  </si>
  <si>
    <t>Copepod Small/Large Strata Summer</t>
  </si>
  <si>
    <t>Total Copepod Strata Winter</t>
  </si>
  <si>
    <t>Total Copepod Strata Summer</t>
  </si>
  <si>
    <t>LocalBottomTemp</t>
  </si>
  <si>
    <t>LocalBiomass</t>
  </si>
  <si>
    <t>SummerTemp</t>
  </si>
  <si>
    <t>CopepodSmall_Large</t>
  </si>
  <si>
    <t>FallBloomMagnitude</t>
  </si>
  <si>
    <t>AverageLatStrata</t>
  </si>
  <si>
    <t>Copepod Small_Large</t>
  </si>
  <si>
    <t>Butterfish model for Oct.2021 WG (finalModels_ZooplEPU_Year):</t>
  </si>
  <si>
    <t>Butterfish model for Oct. 2021 WG (finalModels_ZooplEPU_Surftemp_Year):</t>
  </si>
  <si>
    <t>Adding Surface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</si>
</sst>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thin">
        <color auto="1"/>
      </right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/>
      <top style="thin">
        <color rgb="FF000000"/>
      </top>
      <bottom/>
      <diagonal/>
    </border>
    <border>
      <left style="thin">
        <color auto="1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auto="1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dotted">
        <color auto="1"/>
      </right>
      <top style="thin">
        <color rgb="FF000000"/>
      </top>
      <bottom style="dotted">
        <color rgb="FF000000"/>
      </bottom>
      <diagonal/>
    </border>
    <border>
      <left style="thin">
        <color auto="1"/>
      </left>
      <right style="dotted">
        <color auto="1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dotted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4">
    <xf numFmtId="0" fontId="0" fillId="0" borderId="0" xfId="0"/>
    <xf numFmtId="0" fontId="18" fillId="34" borderId="10" xfId="0" applyFont="1" applyFill="1" applyBorder="1" applyAlignment="1">
      <alignment horizontal="left" wrapText="1" readingOrder="1"/>
    </xf>
    <xf numFmtId="0" fontId="19" fillId="34" borderId="14" xfId="0" applyFont="1" applyFill="1" applyBorder="1" applyAlignment="1">
      <alignment horizontal="left" wrapText="1" readingOrder="1"/>
    </xf>
    <xf numFmtId="0" fontId="19" fillId="34" borderId="15" xfId="0" applyFont="1" applyFill="1" applyBorder="1" applyAlignment="1">
      <alignment horizontal="center" wrapText="1" readingOrder="1"/>
    </xf>
    <xf numFmtId="0" fontId="18" fillId="34" borderId="16" xfId="0" applyFont="1" applyFill="1" applyBorder="1" applyAlignment="1">
      <alignment horizontal="center" wrapText="1" readingOrder="1"/>
    </xf>
    <xf numFmtId="0" fontId="18" fillId="34" borderId="14" xfId="0" applyFont="1" applyFill="1" applyBorder="1" applyAlignment="1">
      <alignment horizontal="left" wrapText="1" readingOrder="1"/>
    </xf>
    <xf numFmtId="0" fontId="18" fillId="34" borderId="15" xfId="0" applyFont="1" applyFill="1" applyBorder="1" applyAlignment="1">
      <alignment horizontal="center" wrapText="1" readingOrder="1"/>
    </xf>
    <xf numFmtId="0" fontId="18" fillId="34" borderId="13" xfId="0" applyFont="1" applyFill="1" applyBorder="1" applyAlignment="1">
      <alignment horizontal="center" wrapText="1" readingOrder="1"/>
    </xf>
    <xf numFmtId="0" fontId="18" fillId="34" borderId="11" xfId="0" applyFont="1" applyFill="1" applyBorder="1" applyAlignment="1">
      <alignment horizontal="center" wrapText="1" readingOrder="1"/>
    </xf>
    <xf numFmtId="0" fontId="18" fillId="34" borderId="20" xfId="0" applyFont="1" applyFill="1" applyBorder="1" applyAlignment="1">
      <alignment horizontal="center" wrapText="1" readingOrder="1"/>
    </xf>
    <xf numFmtId="0" fontId="18" fillId="34" borderId="21" xfId="0" applyFont="1" applyFill="1" applyBorder="1" applyAlignment="1">
      <alignment horizontal="center" wrapText="1" readingOrder="1"/>
    </xf>
    <xf numFmtId="0" fontId="18" fillId="34" borderId="22" xfId="0" applyFont="1" applyFill="1" applyBorder="1" applyAlignment="1">
      <alignment horizontal="center" wrapText="1" readingOrder="1"/>
    </xf>
    <xf numFmtId="0" fontId="18" fillId="34" borderId="14" xfId="0" applyFont="1" applyFill="1" applyBorder="1" applyAlignment="1">
      <alignment horizontal="center" wrapText="1" readingOrder="1"/>
    </xf>
    <xf numFmtId="0" fontId="18" fillId="34" borderId="18" xfId="0" applyFont="1" applyFill="1" applyBorder="1" applyAlignment="1">
      <alignment horizontal="left" wrapText="1" readingOrder="1"/>
    </xf>
    <xf numFmtId="0" fontId="19" fillId="34" borderId="17" xfId="0" applyFont="1" applyFill="1" applyBorder="1" applyAlignment="1">
      <alignment horizontal="center" wrapText="1" readingOrder="1"/>
    </xf>
    <xf numFmtId="0" fontId="19" fillId="34" borderId="23" xfId="0" applyFont="1" applyFill="1" applyBorder="1" applyAlignment="1">
      <alignment horizontal="center" wrapText="1" readingOrder="1"/>
    </xf>
    <xf numFmtId="0" fontId="19" fillId="33" borderId="24" xfId="0" applyFont="1" applyFill="1" applyBorder="1" applyAlignment="1">
      <alignment horizontal="center" wrapText="1" readingOrder="1"/>
    </xf>
    <xf numFmtId="0" fontId="19" fillId="34" borderId="25" xfId="0" applyFont="1" applyFill="1" applyBorder="1" applyAlignment="1">
      <alignment horizontal="center" wrapText="1" readingOrder="1"/>
    </xf>
    <xf numFmtId="0" fontId="19" fillId="33" borderId="26" xfId="0" applyFont="1" applyFill="1" applyBorder="1" applyAlignment="1">
      <alignment horizontal="center" wrapText="1" readingOrder="1"/>
    </xf>
    <xf numFmtId="0" fontId="19" fillId="34" borderId="27" xfId="0" applyFont="1" applyFill="1" applyBorder="1" applyAlignment="1">
      <alignment horizontal="center" wrapText="1" readingOrder="1"/>
    </xf>
    <xf numFmtId="0" fontId="19" fillId="35" borderId="26" xfId="0" applyFont="1" applyFill="1" applyBorder="1" applyAlignment="1">
      <alignment horizontal="center" wrapText="1" readingOrder="1"/>
    </xf>
    <xf numFmtId="0" fontId="19" fillId="35" borderId="17" xfId="0" applyFont="1" applyFill="1" applyBorder="1" applyAlignment="1">
      <alignment horizontal="center" wrapText="1" readingOrder="1"/>
    </xf>
    <xf numFmtId="0" fontId="18" fillId="34" borderId="28" xfId="0" applyFont="1" applyFill="1" applyBorder="1" applyAlignment="1">
      <alignment horizontal="left" wrapText="1" readingOrder="1"/>
    </xf>
    <xf numFmtId="0" fontId="19" fillId="35" borderId="29" xfId="0" applyFont="1" applyFill="1" applyBorder="1" applyAlignment="1">
      <alignment horizontal="center" wrapText="1" readingOrder="1"/>
    </xf>
    <xf numFmtId="0" fontId="19" fillId="35" borderId="30" xfId="0" applyFont="1" applyFill="1" applyBorder="1" applyAlignment="1">
      <alignment horizontal="center" wrapText="1" readingOrder="1"/>
    </xf>
    <xf numFmtId="0" fontId="19" fillId="34" borderId="31" xfId="0" applyFont="1" applyFill="1" applyBorder="1" applyAlignment="1">
      <alignment horizontal="center" wrapText="1" readingOrder="1"/>
    </xf>
    <xf numFmtId="0" fontId="19" fillId="34" borderId="32" xfId="0" applyFont="1" applyFill="1" applyBorder="1" applyAlignment="1">
      <alignment horizontal="center" wrapText="1" readingOrder="1"/>
    </xf>
    <xf numFmtId="0" fontId="19" fillId="33" borderId="33" xfId="0" applyFont="1" applyFill="1" applyBorder="1" applyAlignment="1">
      <alignment horizontal="center" wrapText="1" readingOrder="1"/>
    </xf>
    <xf numFmtId="0" fontId="19" fillId="34" borderId="34" xfId="0" applyFont="1" applyFill="1" applyBorder="1" applyAlignment="1">
      <alignment horizontal="center" wrapText="1" readingOrder="1"/>
    </xf>
    <xf numFmtId="0" fontId="19" fillId="34" borderId="29" xfId="0" applyFont="1" applyFill="1" applyBorder="1" applyAlignment="1">
      <alignment horizontal="center" wrapText="1" readingOrder="1"/>
    </xf>
    <xf numFmtId="0" fontId="19" fillId="34" borderId="33" xfId="0" applyFont="1" applyFill="1" applyBorder="1" applyAlignment="1">
      <alignment horizontal="center" wrapText="1" readingOrder="1"/>
    </xf>
    <xf numFmtId="0" fontId="19" fillId="33" borderId="34" xfId="0" applyFont="1" applyFill="1" applyBorder="1" applyAlignment="1">
      <alignment horizontal="center" wrapText="1" readingOrder="1"/>
    </xf>
    <xf numFmtId="0" fontId="19" fillId="33" borderId="29" xfId="0" applyFont="1" applyFill="1" applyBorder="1" applyAlignment="1">
      <alignment horizontal="center" wrapText="1" readingOrder="1"/>
    </xf>
    <xf numFmtId="0" fontId="19" fillId="34" borderId="30" xfId="0" applyFont="1" applyFill="1" applyBorder="1" applyAlignment="1">
      <alignment horizontal="center" wrapText="1" readingOrder="1"/>
    </xf>
    <xf numFmtId="0" fontId="19" fillId="33" borderId="32" xfId="0" applyFont="1" applyFill="1" applyBorder="1" applyAlignment="1">
      <alignment horizontal="center" wrapText="1" readingOrder="1"/>
    </xf>
    <xf numFmtId="0" fontId="19" fillId="35" borderId="34" xfId="0" applyFont="1" applyFill="1" applyBorder="1" applyAlignment="1">
      <alignment horizontal="center" wrapText="1" readingOrder="1"/>
    </xf>
    <xf numFmtId="0" fontId="19" fillId="33" borderId="31" xfId="0" applyFont="1" applyFill="1" applyBorder="1" applyAlignment="1">
      <alignment horizontal="center" wrapText="1" readingOrder="1"/>
    </xf>
    <xf numFmtId="0" fontId="19" fillId="33" borderId="30" xfId="0" applyFont="1" applyFill="1" applyBorder="1" applyAlignment="1">
      <alignment horizontal="center" wrapText="1" readingOrder="1"/>
    </xf>
    <xf numFmtId="0" fontId="19" fillId="35" borderId="32" xfId="0" applyFont="1" applyFill="1" applyBorder="1" applyAlignment="1">
      <alignment horizontal="center" wrapText="1" readingOrder="1"/>
    </xf>
    <xf numFmtId="0" fontId="19" fillId="35" borderId="33" xfId="0" applyFont="1" applyFill="1" applyBorder="1" applyAlignment="1">
      <alignment horizontal="center" wrapText="1" readingOrder="1"/>
    </xf>
    <xf numFmtId="0" fontId="19" fillId="36" borderId="17" xfId="0" applyFont="1" applyFill="1" applyBorder="1" applyAlignment="1">
      <alignment horizontal="center" wrapText="1" readingOrder="1"/>
    </xf>
    <xf numFmtId="0" fontId="19" fillId="36" borderId="24" xfId="0" applyFont="1" applyFill="1" applyBorder="1" applyAlignment="1">
      <alignment horizontal="center" wrapText="1" readingOrder="1"/>
    </xf>
    <xf numFmtId="0" fontId="19" fillId="36" borderId="25" xfId="0" applyFont="1" applyFill="1" applyBorder="1" applyAlignment="1">
      <alignment horizontal="center" wrapText="1" readingOrder="1"/>
    </xf>
    <xf numFmtId="0" fontId="19" fillId="36" borderId="26" xfId="0" applyFont="1" applyFill="1" applyBorder="1" applyAlignment="1">
      <alignment horizontal="center" wrapText="1" readingOrder="1"/>
    </xf>
    <xf numFmtId="0" fontId="19" fillId="36" borderId="27" xfId="0" applyFont="1" applyFill="1" applyBorder="1" applyAlignment="1">
      <alignment horizontal="center" wrapText="1" readingOrder="1"/>
    </xf>
    <xf numFmtId="0" fontId="19" fillId="36" borderId="14" xfId="0" applyFont="1" applyFill="1" applyBorder="1" applyAlignment="1">
      <alignment horizontal="left" wrapText="1" readingOrder="1"/>
    </xf>
    <xf numFmtId="0" fontId="19" fillId="36" borderId="29" xfId="0" applyFont="1" applyFill="1" applyBorder="1" applyAlignment="1">
      <alignment horizontal="center" wrapText="1" readingOrder="1"/>
    </xf>
    <xf numFmtId="0" fontId="19" fillId="36" borderId="30" xfId="0" applyFont="1" applyFill="1" applyBorder="1" applyAlignment="1">
      <alignment horizontal="center" wrapText="1" readingOrder="1"/>
    </xf>
    <xf numFmtId="0" fontId="19" fillId="36" borderId="31" xfId="0" applyFont="1" applyFill="1" applyBorder="1" applyAlignment="1">
      <alignment horizontal="center" wrapText="1" readingOrder="1"/>
    </xf>
    <xf numFmtId="0" fontId="19" fillId="36" borderId="32" xfId="0" applyFont="1" applyFill="1" applyBorder="1" applyAlignment="1">
      <alignment horizontal="center" wrapText="1" readingOrder="1"/>
    </xf>
    <xf numFmtId="0" fontId="19" fillId="36" borderId="33" xfId="0" applyFont="1" applyFill="1" applyBorder="1" applyAlignment="1">
      <alignment horizontal="center" wrapText="1" readingOrder="1"/>
    </xf>
    <xf numFmtId="0" fontId="19" fillId="36" borderId="34" xfId="0" applyFont="1" applyFill="1" applyBorder="1" applyAlignment="1">
      <alignment horizontal="center" wrapText="1" readingOrder="1"/>
    </xf>
    <xf numFmtId="0" fontId="19" fillId="36" borderId="40" xfId="0" applyFont="1" applyFill="1" applyBorder="1" applyAlignment="1">
      <alignment horizontal="center" wrapText="1" readingOrder="1"/>
    </xf>
    <xf numFmtId="0" fontId="19" fillId="36" borderId="37" xfId="0" applyFont="1" applyFill="1" applyBorder="1" applyAlignment="1">
      <alignment horizontal="center" wrapText="1" readingOrder="1"/>
    </xf>
    <xf numFmtId="0" fontId="19" fillId="36" borderId="41" xfId="0" applyFont="1" applyFill="1" applyBorder="1" applyAlignment="1">
      <alignment horizontal="center" wrapText="1" readingOrder="1"/>
    </xf>
    <xf numFmtId="0" fontId="19" fillId="36" borderId="42" xfId="0" applyFont="1" applyFill="1" applyBorder="1" applyAlignment="1">
      <alignment horizontal="center" wrapText="1" readingOrder="1"/>
    </xf>
    <xf numFmtId="0" fontId="19" fillId="36" borderId="18" xfId="0" applyFont="1" applyFill="1" applyBorder="1" applyAlignment="1">
      <alignment horizontal="center" wrapText="1" readingOrder="1"/>
    </xf>
    <xf numFmtId="0" fontId="19" fillId="36" borderId="28" xfId="0" applyFont="1" applyFill="1" applyBorder="1" applyAlignment="1">
      <alignment horizontal="center" wrapText="1" readingOrder="1"/>
    </xf>
    <xf numFmtId="0" fontId="19" fillId="36" borderId="43" xfId="0" applyFont="1" applyFill="1" applyBorder="1" applyAlignment="1">
      <alignment horizontal="center" wrapText="1" readingOrder="1"/>
    </xf>
    <xf numFmtId="0" fontId="19" fillId="36" borderId="44" xfId="0" applyFont="1" applyFill="1" applyBorder="1" applyAlignment="1">
      <alignment horizontal="center" wrapText="1" readingOrder="1"/>
    </xf>
    <xf numFmtId="0" fontId="0" fillId="37" borderId="0" xfId="0" applyFill="1"/>
    <xf numFmtId="0" fontId="0" fillId="38" borderId="0" xfId="0" applyFill="1"/>
    <xf numFmtId="0" fontId="20" fillId="0" borderId="0" xfId="0" applyFont="1" applyAlignment="1">
      <alignment horizontal="left" vertical="center" indent="15"/>
    </xf>
    <xf numFmtId="0" fontId="0" fillId="0" borderId="45" xfId="0" applyBorder="1" applyAlignment="1">
      <alignment horizontal="center"/>
    </xf>
    <xf numFmtId="0" fontId="0" fillId="0" borderId="46" xfId="0" applyBorder="1"/>
    <xf numFmtId="11" fontId="0" fillId="0" borderId="0" xfId="0" applyNumberFormat="1"/>
    <xf numFmtId="0" fontId="0" fillId="39" borderId="0" xfId="0" applyFill="1"/>
    <xf numFmtId="0" fontId="0" fillId="0" borderId="0" xfId="0" applyFill="1"/>
    <xf numFmtId="0" fontId="0" fillId="0" borderId="45" xfId="0" applyBorder="1" applyAlignment="1">
      <alignment horizontal="center"/>
    </xf>
    <xf numFmtId="0" fontId="0" fillId="0" borderId="0" xfId="0" applyAlignment="1">
      <alignment wrapText="1"/>
    </xf>
    <xf numFmtId="0" fontId="0" fillId="0" borderId="45" xfId="0" applyBorder="1" applyAlignment="1">
      <alignment horizontal="center" wrapText="1"/>
    </xf>
    <xf numFmtId="0" fontId="0" fillId="0" borderId="46" xfId="0" applyBorder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/>
    <xf numFmtId="0" fontId="0" fillId="39" borderId="45" xfId="0" applyFill="1" applyBorder="1" applyAlignment="1">
      <alignment horizontal="center"/>
    </xf>
    <xf numFmtId="0" fontId="0" fillId="40" borderId="0" xfId="0" applyFill="1"/>
    <xf numFmtId="0" fontId="0" fillId="40" borderId="45" xfId="0" applyFill="1" applyBorder="1" applyAlignment="1">
      <alignment horizontal="left"/>
    </xf>
    <xf numFmtId="0" fontId="0" fillId="38" borderId="45" xfId="0" applyFill="1" applyBorder="1" applyAlignment="1">
      <alignment horizontal="left"/>
    </xf>
    <xf numFmtId="0" fontId="14" fillId="38" borderId="0" xfId="0" applyFont="1" applyFill="1"/>
    <xf numFmtId="164" fontId="0" fillId="0" borderId="0" xfId="0" applyNumberFormat="1"/>
    <xf numFmtId="0" fontId="0" fillId="41" borderId="0" xfId="0" applyFill="1" applyAlignment="1"/>
    <xf numFmtId="0" fontId="0" fillId="0" borderId="0" xfId="0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0" fontId="21" fillId="0" borderId="49" xfId="0" applyFont="1" applyBorder="1" applyAlignment="1">
      <alignment horizontal="center" wrapText="1"/>
    </xf>
    <xf numFmtId="0" fontId="21" fillId="0" borderId="0" xfId="0" applyFont="1" applyAlignment="1">
      <alignment wrapText="1"/>
    </xf>
    <xf numFmtId="0" fontId="21" fillId="0" borderId="0" xfId="0" applyFont="1"/>
    <xf numFmtId="0" fontId="16" fillId="0" borderId="46" xfId="0" applyFont="1" applyBorder="1" applyAlignment="1">
      <alignment wrapText="1"/>
    </xf>
    <xf numFmtId="0" fontId="0" fillId="0" borderId="50" xfId="0" applyFill="1" applyBorder="1"/>
    <xf numFmtId="0" fontId="0" fillId="0" borderId="51" xfId="0" applyFill="1" applyBorder="1"/>
    <xf numFmtId="0" fontId="0" fillId="0" borderId="52" xfId="0" applyFill="1" applyBorder="1"/>
    <xf numFmtId="0" fontId="0" fillId="0" borderId="53" xfId="0" applyFill="1" applyBorder="1"/>
    <xf numFmtId="0" fontId="0" fillId="0" borderId="54" xfId="0" applyFill="1" applyBorder="1"/>
    <xf numFmtId="0" fontId="0" fillId="0" borderId="55" xfId="0" applyFill="1" applyBorder="1"/>
    <xf numFmtId="0" fontId="14" fillId="0" borderId="53" xfId="0" applyFont="1" applyFill="1" applyBorder="1"/>
    <xf numFmtId="0" fontId="14" fillId="0" borderId="55" xfId="0" applyFont="1" applyFill="1" applyBorder="1"/>
    <xf numFmtId="0" fontId="16" fillId="0" borderId="46" xfId="0" applyFont="1" applyFill="1" applyBorder="1" applyAlignment="1">
      <alignment wrapText="1"/>
    </xf>
    <xf numFmtId="0" fontId="22" fillId="0" borderId="0" xfId="0" applyFont="1"/>
    <xf numFmtId="0" fontId="16" fillId="0" borderId="56" xfId="0" applyFont="1" applyFill="1" applyBorder="1" applyAlignment="1">
      <alignment wrapText="1"/>
    </xf>
    <xf numFmtId="0" fontId="16" fillId="0" borderId="49" xfId="0" applyFont="1" applyBorder="1" applyAlignment="1">
      <alignment wrapText="1"/>
    </xf>
    <xf numFmtId="0" fontId="0" fillId="0" borderId="45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39" borderId="0" xfId="0" applyFill="1" applyAlignment="1"/>
    <xf numFmtId="0" fontId="16" fillId="0" borderId="0" xfId="0" applyFont="1" applyAlignment="1">
      <alignment wrapText="1"/>
    </xf>
    <xf numFmtId="0" fontId="0" fillId="0" borderId="48" xfId="0" applyBorder="1"/>
    <xf numFmtId="0" fontId="16" fillId="0" borderId="57" xfId="0" applyFont="1" applyBorder="1" applyAlignment="1">
      <alignment wrapText="1"/>
    </xf>
    <xf numFmtId="0" fontId="16" fillId="0" borderId="58" xfId="0" applyFont="1" applyBorder="1" applyAlignment="1">
      <alignment wrapText="1"/>
    </xf>
    <xf numFmtId="0" fontId="16" fillId="0" borderId="59" xfId="0" applyFont="1" applyBorder="1" applyAlignment="1">
      <alignment wrapText="1"/>
    </xf>
    <xf numFmtId="0" fontId="0" fillId="0" borderId="45" xfId="0" applyBorder="1"/>
    <xf numFmtId="11" fontId="0" fillId="0" borderId="0" xfId="0" applyNumberFormat="1" applyBorder="1"/>
    <xf numFmtId="11" fontId="0" fillId="0" borderId="48" xfId="0" applyNumberFormat="1" applyBorder="1"/>
    <xf numFmtId="11" fontId="0" fillId="0" borderId="49" xfId="0" applyNumberFormat="1" applyBorder="1"/>
    <xf numFmtId="11" fontId="0" fillId="0" borderId="56" xfId="0" applyNumberFormat="1" applyBorder="1"/>
    <xf numFmtId="0" fontId="16" fillId="0" borderId="58" xfId="0" applyFont="1" applyBorder="1" applyAlignment="1">
      <alignment horizontal="center" wrapText="1"/>
    </xf>
    <xf numFmtId="0" fontId="16" fillId="0" borderId="59" xfId="0" applyFont="1" applyBorder="1" applyAlignment="1">
      <alignment horizontal="center" wrapText="1"/>
    </xf>
    <xf numFmtId="0" fontId="0" fillId="0" borderId="0" xfId="0" applyBorder="1"/>
    <xf numFmtId="0" fontId="0" fillId="0" borderId="49" xfId="0" applyBorder="1"/>
    <xf numFmtId="0" fontId="0" fillId="0" borderId="56" xfId="0" applyBorder="1"/>
    <xf numFmtId="0" fontId="0" fillId="33" borderId="0" xfId="0" applyFill="1"/>
    <xf numFmtId="0" fontId="0" fillId="42" borderId="0" xfId="0" applyFill="1"/>
    <xf numFmtId="0" fontId="16" fillId="0" borderId="45" xfId="0" applyFont="1" applyBorder="1"/>
    <xf numFmtId="0" fontId="16" fillId="0" borderId="46" xfId="0" applyFont="1" applyBorder="1"/>
    <xf numFmtId="0" fontId="0" fillId="42" borderId="49" xfId="0" applyFill="1" applyBorder="1"/>
    <xf numFmtId="11" fontId="0" fillId="0" borderId="45" xfId="0" applyNumberFormat="1" applyBorder="1"/>
    <xf numFmtId="0" fontId="0" fillId="0" borderId="60" xfId="0" applyBorder="1"/>
    <xf numFmtId="0" fontId="18" fillId="34" borderId="11" xfId="0" applyFont="1" applyFill="1" applyBorder="1" applyAlignment="1">
      <alignment horizontal="center" wrapText="1" readingOrder="1"/>
    </xf>
    <xf numFmtId="0" fontId="18" fillId="34" borderId="12" xfId="0" applyFont="1" applyFill="1" applyBorder="1" applyAlignment="1">
      <alignment horizontal="center" wrapText="1" readingOrder="1"/>
    </xf>
    <xf numFmtId="0" fontId="18" fillId="34" borderId="13" xfId="0" applyFont="1" applyFill="1" applyBorder="1" applyAlignment="1">
      <alignment horizontal="center" wrapText="1" readingOrder="1"/>
    </xf>
    <xf numFmtId="0" fontId="18" fillId="34" borderId="17" xfId="0" applyFont="1" applyFill="1" applyBorder="1" applyAlignment="1">
      <alignment horizontal="center" wrapText="1" readingOrder="1"/>
    </xf>
    <xf numFmtId="0" fontId="18" fillId="34" borderId="18" xfId="0" applyFont="1" applyFill="1" applyBorder="1" applyAlignment="1">
      <alignment horizontal="center" wrapText="1" readingOrder="1"/>
    </xf>
    <xf numFmtId="0" fontId="18" fillId="34" borderId="19" xfId="0" applyFont="1" applyFill="1" applyBorder="1" applyAlignment="1">
      <alignment horizontal="center" wrapText="1" readingOrder="1"/>
    </xf>
    <xf numFmtId="0" fontId="18" fillId="34" borderId="35" xfId="0" applyFont="1" applyFill="1" applyBorder="1" applyAlignment="1">
      <alignment horizontal="center" wrapText="1" readingOrder="1"/>
    </xf>
    <xf numFmtId="0" fontId="0" fillId="0" borderId="36" xfId="0" applyBorder="1" applyAlignment="1">
      <alignment horizontal="center" wrapText="1" readingOrder="1"/>
    </xf>
    <xf numFmtId="0" fontId="18" fillId="34" borderId="38" xfId="0" applyFont="1" applyFill="1" applyBorder="1" applyAlignment="1">
      <alignment horizontal="center" wrapText="1" readingOrder="1"/>
    </xf>
    <xf numFmtId="0" fontId="0" fillId="0" borderId="39" xfId="0" applyBorder="1" applyAlignment="1">
      <alignment horizontal="center" wrapText="1" readingOrder="1"/>
    </xf>
    <xf numFmtId="0" fontId="0" fillId="0" borderId="45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7" xfId="0" applyBorder="1" applyAlignment="1">
      <alignment horizontal="center" wrapText="1"/>
    </xf>
    <xf numFmtId="0" fontId="0" fillId="0" borderId="48" xfId="0" applyBorder="1" applyAlignment="1">
      <alignment horizontal="center" wrapText="1"/>
    </xf>
    <xf numFmtId="0" fontId="0" fillId="0" borderId="45" xfId="0" applyBorder="1" applyAlignment="1">
      <alignment horizontal="center" wrapTex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7">
    <dxf>
      <font>
        <b val="0"/>
        <i val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ont>
        <b val="0"/>
        <i val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00B0F0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</xdr:row>
      <xdr:rowOff>0</xdr:rowOff>
    </xdr:from>
    <xdr:to>
      <xdr:col>20</xdr:col>
      <xdr:colOff>304229</xdr:colOff>
      <xdr:row>25</xdr:row>
      <xdr:rowOff>151829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00" y="184150"/>
          <a:ext cx="4571429" cy="45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279947</xdr:colOff>
      <xdr:row>32</xdr:row>
      <xdr:rowOff>20484</xdr:rowOff>
    </xdr:from>
    <xdr:to>
      <xdr:col>12</xdr:col>
      <xdr:colOff>584176</xdr:colOff>
      <xdr:row>56</xdr:row>
      <xdr:rowOff>172313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9302" y="5919839"/>
          <a:ext cx="4558046" cy="45763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223456</xdr:colOff>
      <xdr:row>18</xdr:row>
      <xdr:rowOff>137305</xdr:rowOff>
    </xdr:from>
    <xdr:to>
      <xdr:col>10</xdr:col>
      <xdr:colOff>566357</xdr:colOff>
      <xdr:row>40</xdr:row>
      <xdr:rowOff>86009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5371" y="3460922"/>
          <a:ext cx="3990773" cy="40109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4:H43"/>
  <sheetViews>
    <sheetView workbookViewId="0">
      <pane ySplit="4" topLeftCell="A5" activePane="bottomLeft" state="frozen"/>
      <selection pane="bottomLeft" activeCell="G4" sqref="G4:H43"/>
    </sheetView>
  </sheetViews>
  <sheetFormatPr defaultRowHeight="14.5" x14ac:dyDescent="0.35"/>
  <cols>
    <col min="1" max="1" width="16.54296875" bestFit="1" customWidth="1"/>
    <col min="3" max="3" width="10.08984375" customWidth="1"/>
  </cols>
  <sheetData>
    <row r="4" spans="1:8" s="105" customFormat="1" ht="32" customHeight="1" x14ac:dyDescent="0.35">
      <c r="A4" s="107" t="s">
        <v>0</v>
      </c>
      <c r="B4" s="115" t="s">
        <v>144</v>
      </c>
      <c r="C4" s="116" t="s">
        <v>145</v>
      </c>
      <c r="G4" s="108" t="s">
        <v>144</v>
      </c>
      <c r="H4" s="108" t="s">
        <v>282</v>
      </c>
    </row>
    <row r="5" spans="1:8" x14ac:dyDescent="0.35">
      <c r="A5" s="110" t="s">
        <v>186</v>
      </c>
      <c r="B5" s="111">
        <v>0</v>
      </c>
      <c r="C5" s="112"/>
      <c r="H5" s="65">
        <v>5.4566940000000001E-2</v>
      </c>
    </row>
    <row r="6" spans="1:8" hidden="1" x14ac:dyDescent="0.35">
      <c r="A6" t="s">
        <v>36</v>
      </c>
      <c r="B6" s="65">
        <v>9.9345164E-2</v>
      </c>
      <c r="C6" s="65"/>
      <c r="H6" s="65">
        <v>3.4679060000000002E-3</v>
      </c>
    </row>
    <row r="7" spans="1:8" x14ac:dyDescent="0.35">
      <c r="A7" s="110" t="s">
        <v>38</v>
      </c>
      <c r="B7" s="111">
        <v>1.2991939999999999E-5</v>
      </c>
      <c r="C7" s="112"/>
      <c r="G7">
        <v>9.9345164E-2</v>
      </c>
    </row>
    <row r="8" spans="1:8" hidden="1" x14ac:dyDescent="0.35">
      <c r="A8" t="s">
        <v>24</v>
      </c>
      <c r="B8" s="65"/>
      <c r="C8" s="65">
        <v>6.8537699999999993E-2</v>
      </c>
      <c r="H8" s="65">
        <v>0.37556709999999999</v>
      </c>
    </row>
    <row r="9" spans="1:8" x14ac:dyDescent="0.35">
      <c r="A9" s="110" t="s">
        <v>187</v>
      </c>
      <c r="B9" s="111">
        <v>2.3148030000000001E-5</v>
      </c>
      <c r="C9" s="112"/>
      <c r="G9" s="65">
        <v>1.89783E-2</v>
      </c>
    </row>
    <row r="10" spans="1:8" hidden="1" x14ac:dyDescent="0.35">
      <c r="A10" t="s">
        <v>21</v>
      </c>
      <c r="B10" s="65">
        <v>0.25237641900000002</v>
      </c>
      <c r="C10" s="65"/>
      <c r="H10" s="65">
        <v>7.1538229999999994E-2</v>
      </c>
    </row>
    <row r="11" spans="1:8" x14ac:dyDescent="0.35">
      <c r="A11" s="110" t="s">
        <v>35</v>
      </c>
      <c r="B11" s="111">
        <v>8.7981729999999996E-4</v>
      </c>
      <c r="C11" s="112"/>
      <c r="G11">
        <v>2.0725318000000001E-3</v>
      </c>
    </row>
    <row r="12" spans="1:8" x14ac:dyDescent="0.35">
      <c r="A12" s="110" t="s">
        <v>10</v>
      </c>
      <c r="B12" s="111">
        <v>1.3572488E-3</v>
      </c>
      <c r="C12" s="112"/>
      <c r="G12" s="65">
        <v>0.28937717460000001</v>
      </c>
    </row>
    <row r="13" spans="1:8" hidden="1" x14ac:dyDescent="0.35">
      <c r="A13" t="s">
        <v>16</v>
      </c>
      <c r="B13" s="65">
        <v>0.79217179999999998</v>
      </c>
      <c r="C13" s="65"/>
      <c r="H13">
        <v>4.36842276E-2</v>
      </c>
    </row>
    <row r="14" spans="1:8" hidden="1" x14ac:dyDescent="0.35">
      <c r="A14" t="s">
        <v>28</v>
      </c>
      <c r="B14" s="65"/>
      <c r="C14" s="65">
        <v>8.5201970000000002E-2</v>
      </c>
      <c r="H14" s="65">
        <v>4.1733366600000002E-2</v>
      </c>
    </row>
    <row r="15" spans="1:8" hidden="1" x14ac:dyDescent="0.35">
      <c r="A15" t="s">
        <v>27</v>
      </c>
      <c r="B15" s="65">
        <v>0.53308149999999999</v>
      </c>
      <c r="C15" s="65"/>
      <c r="H15" s="65">
        <v>2.135155E-2</v>
      </c>
    </row>
    <row r="16" spans="1:8" x14ac:dyDescent="0.35">
      <c r="A16" s="110" t="s">
        <v>37</v>
      </c>
      <c r="B16" s="111">
        <v>1.2971388699999999E-2</v>
      </c>
      <c r="C16" s="112"/>
      <c r="G16">
        <v>0.20233564849999999</v>
      </c>
    </row>
    <row r="17" spans="1:8" x14ac:dyDescent="0.35">
      <c r="A17" s="110" t="s">
        <v>23</v>
      </c>
      <c r="B17" s="111">
        <v>1.89783E-2</v>
      </c>
      <c r="C17" s="112"/>
      <c r="H17" s="65">
        <v>1.4948399999999999E-4</v>
      </c>
    </row>
    <row r="18" spans="1:8" hidden="1" x14ac:dyDescent="0.35">
      <c r="A18" t="s">
        <v>39</v>
      </c>
      <c r="B18" s="65"/>
      <c r="C18" s="65">
        <v>0.35052693350000003</v>
      </c>
      <c r="G18" s="65">
        <v>0.41929050000000001</v>
      </c>
    </row>
    <row r="19" spans="1:8" hidden="1" x14ac:dyDescent="0.35">
      <c r="A19" t="s">
        <v>18</v>
      </c>
      <c r="B19" s="65"/>
      <c r="C19" s="65">
        <v>0.96769559999999999</v>
      </c>
      <c r="H19" s="65">
        <v>1.545768E-2</v>
      </c>
    </row>
    <row r="20" spans="1:8" hidden="1" x14ac:dyDescent="0.35">
      <c r="A20" t="s">
        <v>19</v>
      </c>
      <c r="B20" s="65"/>
      <c r="C20" s="65">
        <v>0.64688290000000004</v>
      </c>
      <c r="G20" s="65">
        <v>0.24158758999999999</v>
      </c>
    </row>
    <row r="21" spans="1:8" hidden="1" x14ac:dyDescent="0.35">
      <c r="A21" t="s">
        <v>12</v>
      </c>
      <c r="B21" s="65"/>
      <c r="C21" s="65">
        <v>0.41009757800000002</v>
      </c>
      <c r="H21" s="65">
        <v>0.34838740000000001</v>
      </c>
    </row>
    <row r="22" spans="1:8" hidden="1" x14ac:dyDescent="0.35">
      <c r="A22" t="s">
        <v>191</v>
      </c>
      <c r="B22" s="65"/>
      <c r="C22" s="65">
        <v>0.54289770000000004</v>
      </c>
      <c r="G22" s="65">
        <v>0.27900940000000002</v>
      </c>
    </row>
    <row r="23" spans="1:8" x14ac:dyDescent="0.35">
      <c r="A23" s="110" t="s">
        <v>25</v>
      </c>
      <c r="B23" s="111"/>
      <c r="C23" s="112">
        <v>2.3343849999999998E-5</v>
      </c>
      <c r="G23" s="65">
        <v>0.1169788786</v>
      </c>
    </row>
    <row r="24" spans="1:8" hidden="1" x14ac:dyDescent="0.35">
      <c r="A24" t="s">
        <v>15</v>
      </c>
      <c r="B24" s="65">
        <v>0.9775412</v>
      </c>
      <c r="C24" s="65"/>
      <c r="G24">
        <v>0.21808110950000001</v>
      </c>
    </row>
    <row r="25" spans="1:8" hidden="1" x14ac:dyDescent="0.35">
      <c r="A25" t="s">
        <v>22</v>
      </c>
      <c r="B25" s="65">
        <v>0.27724349999999998</v>
      </c>
      <c r="C25" s="65"/>
      <c r="G25">
        <v>4.2794221299999997E-2</v>
      </c>
    </row>
    <row r="26" spans="1:8" x14ac:dyDescent="0.35">
      <c r="A26" s="110" t="s">
        <v>11</v>
      </c>
      <c r="B26" s="111"/>
      <c r="C26" s="112">
        <v>3.7866110000000001E-3</v>
      </c>
      <c r="H26" s="65">
        <v>5.3678940000000001E-2</v>
      </c>
    </row>
    <row r="27" spans="1:8" hidden="1" x14ac:dyDescent="0.35">
      <c r="A27" t="s">
        <v>17</v>
      </c>
      <c r="B27" s="65">
        <v>0.12146</v>
      </c>
      <c r="C27" s="65"/>
      <c r="G27" s="65">
        <v>0.7933791</v>
      </c>
    </row>
    <row r="28" spans="1:8" x14ac:dyDescent="0.35">
      <c r="A28" s="110" t="s">
        <v>13</v>
      </c>
      <c r="B28" s="111"/>
      <c r="C28" s="112">
        <v>4.2918771E-3</v>
      </c>
      <c r="G28">
        <v>2.342476E-4</v>
      </c>
    </row>
    <row r="29" spans="1:8" hidden="1" x14ac:dyDescent="0.35">
      <c r="A29" t="s">
        <v>14</v>
      </c>
      <c r="B29" s="65"/>
      <c r="C29" s="65">
        <v>0.43533850000000002</v>
      </c>
      <c r="G29" s="65">
        <v>1.6188890000000001E-3</v>
      </c>
    </row>
    <row r="30" spans="1:8" x14ac:dyDescent="0.35">
      <c r="A30" s="110" t="s">
        <v>156</v>
      </c>
      <c r="B30" s="111"/>
      <c r="C30" s="112">
        <v>8.5556169999999997E-3</v>
      </c>
      <c r="H30" s="65">
        <v>0.1127509</v>
      </c>
    </row>
    <row r="31" spans="1:8" x14ac:dyDescent="0.35">
      <c r="A31" s="110" t="s">
        <v>8</v>
      </c>
      <c r="B31" s="111"/>
      <c r="C31" s="112">
        <v>1.147832E-2</v>
      </c>
      <c r="H31" s="65">
        <v>0.93872599999999995</v>
      </c>
    </row>
    <row r="32" spans="1:8" x14ac:dyDescent="0.35">
      <c r="A32" s="110" t="s">
        <v>159</v>
      </c>
      <c r="B32" s="111"/>
      <c r="C32" s="112">
        <v>2.1168030000000001E-2</v>
      </c>
      <c r="H32" s="65">
        <v>3.1391570000000001E-3</v>
      </c>
    </row>
    <row r="33" spans="1:8" hidden="1" x14ac:dyDescent="0.35">
      <c r="A33" t="s">
        <v>190</v>
      </c>
      <c r="B33" s="65"/>
      <c r="C33" s="65">
        <v>5.0855190000000002E-2</v>
      </c>
      <c r="H33" s="65">
        <v>1.2320720000000001E-3</v>
      </c>
    </row>
    <row r="34" spans="1:8" hidden="1" x14ac:dyDescent="0.35">
      <c r="A34" t="s">
        <v>158</v>
      </c>
      <c r="B34" s="65"/>
      <c r="C34" s="65">
        <v>0.93143909999999996</v>
      </c>
      <c r="G34" s="65">
        <v>4.4707860000000003E-5</v>
      </c>
    </row>
    <row r="35" spans="1:8" hidden="1" x14ac:dyDescent="0.35">
      <c r="A35" t="s">
        <v>157</v>
      </c>
      <c r="B35" s="65"/>
      <c r="C35" s="65">
        <v>0.1772609</v>
      </c>
      <c r="G35" s="65">
        <v>0.22122710000000001</v>
      </c>
    </row>
    <row r="36" spans="1:8" x14ac:dyDescent="0.35">
      <c r="A36" s="110" t="s">
        <v>34</v>
      </c>
      <c r="B36" s="111"/>
      <c r="C36" s="112">
        <v>2.3712649999999998E-2</v>
      </c>
      <c r="G36" s="65">
        <v>4.3597039999999998E-3</v>
      </c>
    </row>
    <row r="37" spans="1:8" hidden="1" x14ac:dyDescent="0.35">
      <c r="A37" t="s">
        <v>160</v>
      </c>
      <c r="B37" s="65"/>
      <c r="C37" s="65">
        <v>0.82157959999999997</v>
      </c>
      <c r="H37">
        <v>0.36089975299999999</v>
      </c>
    </row>
    <row r="38" spans="1:8" x14ac:dyDescent="0.35">
      <c r="A38" s="110" t="s">
        <v>26</v>
      </c>
      <c r="B38" s="111"/>
      <c r="C38" s="112">
        <v>3.3904834000000002E-2</v>
      </c>
      <c r="G38" s="65">
        <v>0.54447559999999995</v>
      </c>
    </row>
    <row r="39" spans="1:8" hidden="1" x14ac:dyDescent="0.35">
      <c r="A39" t="s">
        <v>188</v>
      </c>
      <c r="B39" s="65"/>
      <c r="C39" s="65">
        <v>0.2210454</v>
      </c>
      <c r="H39">
        <v>0.61639783500000001</v>
      </c>
    </row>
    <row r="40" spans="1:8" x14ac:dyDescent="0.35">
      <c r="A40" s="110" t="s">
        <v>7</v>
      </c>
      <c r="B40" s="111"/>
      <c r="C40" s="112">
        <v>3.7892973000000003E-2</v>
      </c>
      <c r="G40" s="65">
        <v>2.2593890000000001E-3</v>
      </c>
    </row>
    <row r="41" spans="1:8" x14ac:dyDescent="0.35">
      <c r="A41" s="64" t="s">
        <v>192</v>
      </c>
      <c r="B41" s="113"/>
      <c r="C41" s="114">
        <v>4.4850180000000003E-2</v>
      </c>
      <c r="G41" s="65">
        <v>7.3094839999999994E-2</v>
      </c>
    </row>
    <row r="42" spans="1:8" x14ac:dyDescent="0.35">
      <c r="G42" s="65">
        <v>8.6333540000000002E-6</v>
      </c>
    </row>
    <row r="43" spans="1:8" x14ac:dyDescent="0.35">
      <c r="H43" s="65">
        <v>0.77265260000000002</v>
      </c>
    </row>
  </sheetData>
  <autoFilter ref="A4:C41">
    <filterColumn colId="1">
      <filters blank="1">
        <filter val="0.00E+00"/>
        <filter val="1.30E-02"/>
        <filter val="1.30E-05"/>
        <filter val="1.36E-03"/>
        <filter val="1.90E-02"/>
        <filter val="2.31E-05"/>
        <filter val="8.80E-04"/>
      </filters>
    </filterColumn>
    <filterColumn colId="2">
      <filters blank="1">
        <filter val="1.15E-02"/>
        <filter val="2.12E-02"/>
        <filter val="2.33E-05"/>
        <filter val="2.37E-02"/>
        <filter val="3.39E-02"/>
        <filter val="3.79E-02"/>
        <filter val="3.79E-03"/>
        <filter val="4.29E-03"/>
        <filter val="4.49E-02"/>
        <filter val="8.56E-03"/>
      </filters>
    </filterColumn>
  </autoFilter>
  <conditionalFormatting sqref="B5:C41">
    <cfRule type="containsBlanks" dxfId="216" priority="5">
      <formula>LEN(TRIM(B5))=0</formula>
    </cfRule>
    <cfRule type="cellIs" dxfId="215" priority="6" operator="equal">
      <formula>" "</formula>
    </cfRule>
    <cfRule type="cellIs" dxfId="214" priority="7" operator="lessThan">
      <formula>0.01</formula>
    </cfRule>
    <cfRule type="cellIs" dxfId="213" priority="8" operator="lessThan">
      <formula>0.05</formula>
    </cfRule>
  </conditionalFormatting>
  <conditionalFormatting sqref="G5:H43">
    <cfRule type="containsBlanks" dxfId="212" priority="1">
      <formula>LEN(TRIM(G5))=0</formula>
    </cfRule>
    <cfRule type="containsBlanks" priority="2">
      <formula>LEN(TRIM(G5))=0</formula>
    </cfRule>
    <cfRule type="cellIs" dxfId="211" priority="3" operator="lessThan">
      <formula>0.01</formula>
    </cfRule>
    <cfRule type="cellIs" dxfId="210" priority="4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7"/>
  <sheetViews>
    <sheetView topLeftCell="A35" zoomScale="53" workbookViewId="0">
      <pane xSplit="1" topLeftCell="B1" activePane="topRight" state="frozen"/>
      <selection activeCell="A2" sqref="A2"/>
      <selection pane="topRight" activeCell="F46" sqref="F46:K47"/>
    </sheetView>
  </sheetViews>
  <sheetFormatPr defaultRowHeight="14.5" x14ac:dyDescent="0.35"/>
  <cols>
    <col min="1" max="1" width="16.54296875" style="122" bestFit="1" customWidth="1"/>
    <col min="3" max="3" width="11.6328125" customWidth="1"/>
    <col min="11" max="13" width="10.08984375" customWidth="1"/>
    <col min="16" max="16" width="12" customWidth="1"/>
    <col min="17" max="19" width="11.08984375" customWidth="1"/>
    <col min="20" max="20" width="11.54296875" customWidth="1"/>
    <col min="21" max="22" width="11.90625" customWidth="1"/>
    <col min="23" max="24" width="11.54296875" customWidth="1"/>
    <col min="29" max="29" width="11.36328125" customWidth="1"/>
    <col min="30" max="31" width="9.90625" customWidth="1"/>
  </cols>
  <sheetData>
    <row r="1" spans="1:32" x14ac:dyDescent="0.35">
      <c r="B1" s="73"/>
      <c r="C1" s="73"/>
      <c r="D1" s="73"/>
    </row>
    <row r="2" spans="1:32" x14ac:dyDescent="0.35">
      <c r="B2" t="s">
        <v>277</v>
      </c>
    </row>
    <row r="3" spans="1:32" x14ac:dyDescent="0.35">
      <c r="B3" s="69"/>
      <c r="C3" s="69"/>
      <c r="D3" s="69"/>
    </row>
    <row r="4" spans="1:32" s="108" customFormat="1" ht="58" x14ac:dyDescent="0.35">
      <c r="A4" s="107" t="s">
        <v>0</v>
      </c>
      <c r="B4" s="108" t="s">
        <v>4</v>
      </c>
      <c r="C4" s="108" t="s">
        <v>3</v>
      </c>
      <c r="D4" s="108" t="s">
        <v>5</v>
      </c>
      <c r="F4" s="108" t="s">
        <v>171</v>
      </c>
      <c r="G4" s="108" t="s">
        <v>1</v>
      </c>
      <c r="H4" s="108" t="s">
        <v>162</v>
      </c>
      <c r="I4" s="108" t="s">
        <v>174</v>
      </c>
      <c r="J4" s="108" t="s">
        <v>144</v>
      </c>
      <c r="K4" s="108" t="s">
        <v>282</v>
      </c>
      <c r="L4" s="108" t="s">
        <v>163</v>
      </c>
      <c r="M4" s="108" t="s">
        <v>164</v>
      </c>
      <c r="N4" s="108" t="s">
        <v>165</v>
      </c>
      <c r="O4" s="108" t="s">
        <v>166</v>
      </c>
      <c r="P4" s="108" t="s">
        <v>278</v>
      </c>
      <c r="Q4" s="108" t="s">
        <v>279</v>
      </c>
      <c r="R4" s="108" t="s">
        <v>296</v>
      </c>
      <c r="S4" s="108" t="s">
        <v>281</v>
      </c>
      <c r="T4" s="108" t="s">
        <v>294</v>
      </c>
      <c r="U4" s="108" t="s">
        <v>292</v>
      </c>
      <c r="V4" s="108" t="s">
        <v>293</v>
      </c>
      <c r="W4" s="108" t="s">
        <v>287</v>
      </c>
      <c r="X4" s="108" t="s">
        <v>297</v>
      </c>
      <c r="Y4" s="108" t="s">
        <v>280</v>
      </c>
      <c r="Z4" s="108" t="s">
        <v>298</v>
      </c>
      <c r="AA4" s="108" t="s">
        <v>295</v>
      </c>
      <c r="AB4" s="108" t="s">
        <v>170</v>
      </c>
      <c r="AC4" s="108" t="s">
        <v>172</v>
      </c>
      <c r="AD4" s="108" t="s">
        <v>173</v>
      </c>
      <c r="AE4" s="108" t="s">
        <v>177</v>
      </c>
      <c r="AF4" s="108" t="s">
        <v>286</v>
      </c>
    </row>
    <row r="5" spans="1:32" x14ac:dyDescent="0.35">
      <c r="A5" s="122" t="s">
        <v>9</v>
      </c>
      <c r="B5">
        <v>41.577399999999997</v>
      </c>
      <c r="C5">
        <v>0.23599999999999999</v>
      </c>
      <c r="D5">
        <v>577</v>
      </c>
      <c r="F5" s="65">
        <v>0.10120419999999999</v>
      </c>
      <c r="G5" s="65">
        <v>8.6311600000000002E-2</v>
      </c>
      <c r="H5" s="65">
        <v>3.6497229999999999E-2</v>
      </c>
      <c r="K5" s="65">
        <v>5.4566940000000001E-2</v>
      </c>
      <c r="N5" s="65">
        <v>2.4087230000000001E-5</v>
      </c>
      <c r="Q5" s="65">
        <v>0.15361710000000001</v>
      </c>
      <c r="R5" s="65"/>
      <c r="Y5" s="65">
        <v>0.34098200000000001</v>
      </c>
      <c r="Z5" s="65"/>
      <c r="AA5" s="65"/>
      <c r="AB5" s="65"/>
      <c r="AE5" s="65">
        <v>0</v>
      </c>
      <c r="AF5" s="65">
        <v>1.9200499999999999E-6</v>
      </c>
    </row>
    <row r="6" spans="1:32" x14ac:dyDescent="0.35">
      <c r="A6" s="122" t="s">
        <v>11</v>
      </c>
      <c r="B6">
        <v>45.814</v>
      </c>
      <c r="C6">
        <v>0.34549999999999997</v>
      </c>
      <c r="D6">
        <v>537</v>
      </c>
      <c r="F6" s="65">
        <v>2.2735910000000002E-3</v>
      </c>
      <c r="G6" s="65">
        <v>9.5101809999999995E-2</v>
      </c>
      <c r="H6" s="65">
        <v>2.2532590000000002E-2</v>
      </c>
      <c r="K6" s="65">
        <v>3.4679060000000002E-3</v>
      </c>
      <c r="M6" s="65">
        <v>2.0754580000000001E-4</v>
      </c>
      <c r="P6" s="65">
        <v>6.9179449999999998E-4</v>
      </c>
      <c r="T6" s="65"/>
      <c r="W6" s="65">
        <v>4.8995799999999999E-2</v>
      </c>
      <c r="X6" s="65"/>
      <c r="AE6" s="65">
        <v>1.4819449999999999E-5</v>
      </c>
      <c r="AF6" s="65">
        <v>0</v>
      </c>
    </row>
    <row r="7" spans="1:32" x14ac:dyDescent="0.35">
      <c r="A7" s="122" t="s">
        <v>36</v>
      </c>
      <c r="B7">
        <v>56.337000000000003</v>
      </c>
      <c r="C7">
        <v>0.3619</v>
      </c>
      <c r="D7">
        <v>442</v>
      </c>
      <c r="H7" s="65">
        <v>0</v>
      </c>
      <c r="J7">
        <v>9.9345164E-2</v>
      </c>
      <c r="O7">
        <v>4.2160050000000001E-3</v>
      </c>
      <c r="P7">
        <v>0.12100669999999999</v>
      </c>
      <c r="AC7">
        <v>0</v>
      </c>
      <c r="AE7" s="65"/>
      <c r="AF7">
        <v>0</v>
      </c>
    </row>
    <row r="8" spans="1:32" x14ac:dyDescent="0.35">
      <c r="A8" s="122" t="s">
        <v>20</v>
      </c>
      <c r="B8">
        <v>24.486799999999999</v>
      </c>
      <c r="C8">
        <v>0.300566</v>
      </c>
      <c r="D8">
        <v>341</v>
      </c>
      <c r="F8" s="65">
        <v>2.6458359999999999E-6</v>
      </c>
      <c r="G8" s="65">
        <v>5.5843889999999995E-4</v>
      </c>
      <c r="H8" s="65">
        <v>0.31144460000000002</v>
      </c>
      <c r="K8" s="65">
        <v>0.37556709999999999</v>
      </c>
      <c r="N8" s="65">
        <v>1.5937329999999999E-6</v>
      </c>
      <c r="P8" s="65">
        <v>0.78789779999999998</v>
      </c>
      <c r="R8" s="65"/>
      <c r="Y8" s="65">
        <v>7.830774E-4</v>
      </c>
      <c r="Z8" s="65"/>
      <c r="AA8" s="65"/>
      <c r="AB8" s="65"/>
      <c r="AE8" s="65">
        <v>0.23305999999999999</v>
      </c>
      <c r="AF8" s="65">
        <v>1.3852199999999999E-3</v>
      </c>
    </row>
    <row r="9" spans="1:32" x14ac:dyDescent="0.35">
      <c r="A9" s="122" t="s">
        <v>23</v>
      </c>
      <c r="B9">
        <v>137.46199999999999</v>
      </c>
      <c r="C9">
        <v>0.19755</v>
      </c>
      <c r="D9">
        <v>1614</v>
      </c>
      <c r="H9" s="65">
        <v>9.154034E-7</v>
      </c>
      <c r="J9" s="65">
        <v>1.89783E-2</v>
      </c>
      <c r="N9" s="65">
        <v>0</v>
      </c>
      <c r="S9" s="65">
        <v>1.181576E-2</v>
      </c>
      <c r="U9" s="65"/>
      <c r="V9" s="65"/>
      <c r="AC9" s="65">
        <v>0</v>
      </c>
      <c r="AE9" s="65"/>
      <c r="AF9" s="65">
        <v>3.5290090000000001E-3</v>
      </c>
    </row>
    <row r="10" spans="1:32" x14ac:dyDescent="0.35">
      <c r="A10" s="122" t="s">
        <v>24</v>
      </c>
      <c r="B10">
        <v>52.234000000000002</v>
      </c>
      <c r="C10">
        <v>0.24516499999999999</v>
      </c>
      <c r="D10">
        <v>647</v>
      </c>
      <c r="F10" s="65">
        <v>0.44765240000000001</v>
      </c>
      <c r="G10" s="65">
        <v>2.104172E-5</v>
      </c>
      <c r="H10" s="65">
        <v>1.4512450000000001E-3</v>
      </c>
      <c r="K10" s="65">
        <v>7.1538229999999994E-2</v>
      </c>
      <c r="O10" s="65">
        <v>8.4114430000000004E-2</v>
      </c>
      <c r="Q10" s="65">
        <v>1.566996E-2</v>
      </c>
      <c r="R10" s="65"/>
      <c r="AC10" s="65">
        <v>5.7156120000000001E-3</v>
      </c>
      <c r="AE10" s="65">
        <v>0</v>
      </c>
      <c r="AF10" s="65">
        <v>1.2866829999999999E-4</v>
      </c>
    </row>
    <row r="11" spans="1:32" x14ac:dyDescent="0.35">
      <c r="A11" s="122" t="s">
        <v>35</v>
      </c>
      <c r="B11">
        <v>31.87</v>
      </c>
      <c r="C11">
        <v>0.27485700000000002</v>
      </c>
      <c r="D11">
        <v>542</v>
      </c>
      <c r="I11" s="65">
        <v>6.7147481E-3</v>
      </c>
      <c r="J11">
        <v>2.0725318000000001E-3</v>
      </c>
      <c r="L11">
        <v>6.6180400000000004E-3</v>
      </c>
      <c r="Q11">
        <v>4.1471740000000002E-4</v>
      </c>
      <c r="AC11" s="65"/>
      <c r="AD11">
        <v>0</v>
      </c>
      <c r="AF11" s="65">
        <v>2.321092E-4</v>
      </c>
    </row>
    <row r="12" spans="1:32" x14ac:dyDescent="0.35">
      <c r="A12" s="122" t="s">
        <v>21</v>
      </c>
      <c r="B12">
        <v>63.420850000000002</v>
      </c>
      <c r="C12">
        <v>0.35499999999999998</v>
      </c>
      <c r="D12">
        <v>650</v>
      </c>
      <c r="F12">
        <v>0.3958104456</v>
      </c>
      <c r="G12">
        <v>1.0367530000000001E-4</v>
      </c>
      <c r="H12">
        <v>0.40652298329999997</v>
      </c>
      <c r="J12" s="65">
        <v>0.28937717460000001</v>
      </c>
      <c r="N12" s="65">
        <v>0.56250345359999998</v>
      </c>
      <c r="Q12">
        <v>1.27597549E-2</v>
      </c>
      <c r="Y12">
        <v>0.2844184823</v>
      </c>
      <c r="AE12">
        <v>1.5144352099999999E-2</v>
      </c>
      <c r="AF12">
        <v>0</v>
      </c>
    </row>
    <row r="13" spans="1:32" x14ac:dyDescent="0.35">
      <c r="A13" s="122" t="s">
        <v>156</v>
      </c>
      <c r="B13">
        <v>71.929500000000004</v>
      </c>
      <c r="C13">
        <v>0.17587</v>
      </c>
      <c r="D13">
        <v>852</v>
      </c>
      <c r="F13" s="65">
        <v>3.7358379999999998E-4</v>
      </c>
      <c r="G13">
        <v>0</v>
      </c>
      <c r="H13">
        <v>8.2302132700000002E-2</v>
      </c>
      <c r="K13">
        <v>4.36842276E-2</v>
      </c>
      <c r="O13" s="65">
        <v>0.77006000799999996</v>
      </c>
      <c r="Q13">
        <v>1.1680579199999999E-2</v>
      </c>
      <c r="U13">
        <v>3.0243052699999998E-2</v>
      </c>
      <c r="AE13">
        <v>0.14671878320000001</v>
      </c>
      <c r="AF13" s="65">
        <v>2.02712988E-2</v>
      </c>
    </row>
    <row r="14" spans="1:32" x14ac:dyDescent="0.35">
      <c r="A14" s="122" t="s">
        <v>13</v>
      </c>
      <c r="B14">
        <v>36.7455</v>
      </c>
      <c r="C14">
        <v>0.32995000000000002</v>
      </c>
      <c r="D14">
        <v>310</v>
      </c>
      <c r="H14" s="65">
        <v>1.0896514E-3</v>
      </c>
      <c r="K14" s="65">
        <v>4.1733366600000002E-2</v>
      </c>
      <c r="L14">
        <v>3.4072209999999999E-4</v>
      </c>
      <c r="P14">
        <v>2.5403382400000001E-2</v>
      </c>
      <c r="U14" s="65"/>
      <c r="V14">
        <v>1.14731329E-2</v>
      </c>
      <c r="AC14" s="65"/>
      <c r="AD14" s="65"/>
      <c r="AE14" s="65"/>
      <c r="AF14">
        <v>0</v>
      </c>
    </row>
    <row r="15" spans="1:32" x14ac:dyDescent="0.35">
      <c r="A15" s="122" t="s">
        <v>16</v>
      </c>
      <c r="B15">
        <v>56.622700000000002</v>
      </c>
      <c r="C15">
        <v>0.39300000000000002</v>
      </c>
      <c r="D15">
        <v>374</v>
      </c>
      <c r="F15" s="65">
        <v>7.9684289999999995E-4</v>
      </c>
      <c r="G15" s="65">
        <v>0.35185329999999998</v>
      </c>
      <c r="H15" s="65">
        <v>0.85461299999999996</v>
      </c>
      <c r="K15" s="65">
        <v>2.135155E-2</v>
      </c>
      <c r="N15" s="65">
        <v>1.827745E-3</v>
      </c>
      <c r="Q15" s="65">
        <v>1.2885340000000001E-4</v>
      </c>
      <c r="R15" s="65"/>
      <c r="T15" s="65">
        <v>3.095388E-2</v>
      </c>
      <c r="X15" s="65"/>
      <c r="AD15" s="65"/>
      <c r="AE15" s="65">
        <v>3.7800160000000002E-5</v>
      </c>
      <c r="AF15" s="65">
        <v>0</v>
      </c>
    </row>
    <row r="16" spans="1:32" x14ac:dyDescent="0.35">
      <c r="A16" s="122" t="s">
        <v>28</v>
      </c>
      <c r="B16">
        <v>140.1413</v>
      </c>
      <c r="C16">
        <v>9.2342999999999995E-2</v>
      </c>
      <c r="D16">
        <v>660</v>
      </c>
      <c r="H16" s="65">
        <v>5.8774259000000002E-3</v>
      </c>
      <c r="J16">
        <v>0.20233564849999999</v>
      </c>
      <c r="M16">
        <v>0.77554510170000002</v>
      </c>
      <c r="P16">
        <v>4.9607932600000001E-2</v>
      </c>
      <c r="T16" s="65"/>
      <c r="U16">
        <v>0.19863071069999999</v>
      </c>
      <c r="W16" s="65"/>
      <c r="X16" s="65"/>
      <c r="AD16" s="65"/>
      <c r="AE16" s="65"/>
      <c r="AF16" s="65">
        <v>5.8956880000000001E-4</v>
      </c>
    </row>
    <row r="17" spans="1:32" x14ac:dyDescent="0.35">
      <c r="A17" s="122" t="s">
        <v>27</v>
      </c>
      <c r="B17">
        <v>74.779499999999999</v>
      </c>
      <c r="C17">
        <v>0.6331</v>
      </c>
      <c r="D17">
        <v>171</v>
      </c>
      <c r="F17" s="65">
        <v>2.9305209999999999E-5</v>
      </c>
      <c r="G17" s="65">
        <v>2.9077690000000002E-3</v>
      </c>
      <c r="H17" s="65">
        <v>3.7077809999999998E-3</v>
      </c>
      <c r="K17" s="65">
        <v>1.4948399999999999E-4</v>
      </c>
      <c r="L17" s="65">
        <v>0.93037309999999995</v>
      </c>
      <c r="P17" s="65">
        <v>5.2574559999999997E-6</v>
      </c>
      <c r="T17" s="65"/>
      <c r="U17" s="65">
        <v>1.7642229999999998E-2</v>
      </c>
      <c r="X17" s="65"/>
      <c r="Y17" s="65"/>
      <c r="Z17" s="65"/>
      <c r="AA17" s="65"/>
      <c r="AB17" s="65"/>
      <c r="AC17" s="65"/>
      <c r="AD17" s="65"/>
      <c r="AE17" s="65">
        <v>0.86730890000000005</v>
      </c>
      <c r="AF17" s="65">
        <v>0</v>
      </c>
    </row>
    <row r="18" spans="1:32" x14ac:dyDescent="0.35">
      <c r="A18" s="122" t="s">
        <v>7</v>
      </c>
      <c r="B18">
        <v>27</v>
      </c>
      <c r="C18">
        <v>0.4083</v>
      </c>
      <c r="D18">
        <v>245</v>
      </c>
      <c r="F18" s="65">
        <v>0.43729750000000001</v>
      </c>
      <c r="G18" s="65">
        <v>8.6935989999999998E-3</v>
      </c>
      <c r="H18" s="65">
        <v>8.5567639999999997E-3</v>
      </c>
      <c r="J18" s="65">
        <v>0.41929050000000001</v>
      </c>
      <c r="L18" s="65">
        <v>0.67953090000000005</v>
      </c>
      <c r="P18" s="65">
        <v>1.053371E-3</v>
      </c>
      <c r="T18" s="65">
        <v>0.28377970000000002</v>
      </c>
      <c r="X18" s="65"/>
      <c r="AD18" s="65"/>
      <c r="AE18" s="65">
        <v>2.8226770000000001E-6</v>
      </c>
      <c r="AF18" s="65">
        <v>4.0547980000000001E-6</v>
      </c>
    </row>
    <row r="19" spans="1:32" x14ac:dyDescent="0.35">
      <c r="A19" s="122" t="s">
        <v>8</v>
      </c>
      <c r="B19">
        <v>59.324590000000001</v>
      </c>
      <c r="C19">
        <v>0.27498</v>
      </c>
      <c r="D19">
        <v>537</v>
      </c>
      <c r="F19" s="65">
        <v>0</v>
      </c>
      <c r="G19" s="65">
        <v>2.1879440000000002E-6</v>
      </c>
      <c r="H19" s="65">
        <v>0.14156379999999999</v>
      </c>
      <c r="K19" s="65">
        <v>1.545768E-2</v>
      </c>
      <c r="N19" s="65">
        <v>5.4955610000000004E-3</v>
      </c>
      <c r="Q19" s="65">
        <v>0.1154742</v>
      </c>
      <c r="R19" s="65"/>
      <c r="T19" s="65"/>
      <c r="W19" s="65"/>
      <c r="X19" s="65"/>
      <c r="Y19" s="65">
        <v>2.7331319999999998E-4</v>
      </c>
      <c r="Z19" s="65"/>
      <c r="AA19" s="65"/>
      <c r="AB19" s="65"/>
      <c r="AE19" s="65">
        <v>0</v>
      </c>
      <c r="AF19" s="65">
        <v>0</v>
      </c>
    </row>
    <row r="20" spans="1:32" x14ac:dyDescent="0.35">
      <c r="A20" s="122" t="s">
        <v>39</v>
      </c>
      <c r="B20">
        <v>188.13399999999999</v>
      </c>
      <c r="C20">
        <v>6.0600000000000001E-2</v>
      </c>
      <c r="D20">
        <v>205</v>
      </c>
      <c r="H20" s="65">
        <v>0.53125359999999999</v>
      </c>
      <c r="J20" s="65">
        <v>0.24158758999999999</v>
      </c>
      <c r="O20">
        <v>1.296925E-2</v>
      </c>
      <c r="S20">
        <v>0.60552141999999998</v>
      </c>
      <c r="T20" s="65"/>
      <c r="U20">
        <v>8.408583E-2</v>
      </c>
      <c r="W20" s="65"/>
      <c r="X20" s="65"/>
      <c r="Y20" s="65"/>
      <c r="Z20" s="65"/>
      <c r="AA20" s="65"/>
      <c r="AB20" s="65"/>
      <c r="AE20" s="65"/>
      <c r="AF20">
        <v>0.84925349999999999</v>
      </c>
    </row>
    <row r="21" spans="1:32" x14ac:dyDescent="0.35">
      <c r="A21" s="122" t="s">
        <v>18</v>
      </c>
      <c r="B21">
        <v>31.578800000000001</v>
      </c>
      <c r="C21">
        <v>0.26578000000000002</v>
      </c>
      <c r="D21">
        <v>754</v>
      </c>
      <c r="F21" s="65">
        <v>0.57081119999999996</v>
      </c>
      <c r="G21" s="65">
        <v>8.1572909999999998E-7</v>
      </c>
      <c r="H21" s="65">
        <v>5.1902129999999998E-2</v>
      </c>
      <c r="K21" s="65">
        <v>0.34838740000000001</v>
      </c>
      <c r="M21" s="65">
        <v>4.8862970000000004E-3</v>
      </c>
      <c r="Q21" s="65">
        <v>0.17680419999999999</v>
      </c>
      <c r="R21" s="65"/>
      <c r="W21" s="65">
        <v>4.2955779999999999E-2</v>
      </c>
      <c r="AC21" s="65"/>
      <c r="AD21" s="65"/>
      <c r="AE21" s="65">
        <v>0.5056406</v>
      </c>
      <c r="AF21" s="65">
        <v>5.9840169999999998E-7</v>
      </c>
    </row>
    <row r="22" spans="1:32" x14ac:dyDescent="0.35">
      <c r="A22" s="122" t="s">
        <v>19</v>
      </c>
      <c r="B22">
        <v>23.667999999999999</v>
      </c>
      <c r="C22">
        <v>0.65559999999999996</v>
      </c>
      <c r="D22">
        <v>139</v>
      </c>
      <c r="F22" s="65">
        <v>0</v>
      </c>
      <c r="G22" s="65">
        <v>0.30300729999999998</v>
      </c>
      <c r="H22" s="65">
        <v>4.5301059999999999E-4</v>
      </c>
      <c r="J22" s="65">
        <v>0.27900940000000002</v>
      </c>
      <c r="M22" s="65">
        <v>0.4320755</v>
      </c>
      <c r="P22" s="65">
        <v>3.7332289999999998E-3</v>
      </c>
      <c r="W22" s="65"/>
      <c r="AA22" s="65">
        <v>5.3692269999999999E-5</v>
      </c>
      <c r="AB22" s="65"/>
      <c r="AE22" s="65">
        <v>0.37554090000000001</v>
      </c>
      <c r="AF22" s="65">
        <v>0</v>
      </c>
    </row>
    <row r="23" spans="1:32" x14ac:dyDescent="0.35">
      <c r="A23" s="122" t="s">
        <v>12</v>
      </c>
      <c r="B23">
        <v>49.972700000000003</v>
      </c>
      <c r="C23">
        <v>0.27189999999999998</v>
      </c>
      <c r="D23">
        <v>222</v>
      </c>
      <c r="H23" s="65">
        <v>2.17170922E-2</v>
      </c>
      <c r="J23" s="65">
        <v>0.1169788786</v>
      </c>
      <c r="N23">
        <v>6.9906493799999997E-2</v>
      </c>
      <c r="R23">
        <v>4.1428230000000002E-4</v>
      </c>
      <c r="T23">
        <v>1.2385913599999999E-2</v>
      </c>
      <c r="V23" s="65"/>
      <c r="W23" s="65"/>
      <c r="AA23" s="65"/>
      <c r="AB23" s="65"/>
      <c r="AE23" s="65"/>
      <c r="AF23">
        <v>1.1851948500000001E-2</v>
      </c>
    </row>
    <row r="24" spans="1:32" x14ac:dyDescent="0.35">
      <c r="A24" s="122" t="s">
        <v>191</v>
      </c>
      <c r="B24">
        <v>58.003799999999998</v>
      </c>
      <c r="C24">
        <v>0.37990000000000002</v>
      </c>
      <c r="D24">
        <v>205</v>
      </c>
      <c r="H24">
        <v>6.5556890000000002E-4</v>
      </c>
      <c r="J24">
        <v>0.21808110950000001</v>
      </c>
      <c r="N24" s="65">
        <v>6.2875590000000003E-4</v>
      </c>
      <c r="R24">
        <v>1.01613889E-2</v>
      </c>
      <c r="V24" s="65"/>
      <c r="W24" s="65"/>
      <c r="X24" s="65">
        <v>2.3973401200000001E-2</v>
      </c>
      <c r="Y24" s="65"/>
      <c r="Z24" s="65"/>
      <c r="AA24" s="65"/>
      <c r="AB24" s="65"/>
      <c r="AC24" s="65"/>
      <c r="AD24" s="65"/>
      <c r="AF24">
        <v>1.4581269999999999E-4</v>
      </c>
    </row>
    <row r="25" spans="1:32" x14ac:dyDescent="0.35">
      <c r="A25" s="122" t="s">
        <v>37</v>
      </c>
      <c r="B25">
        <v>70.634</v>
      </c>
      <c r="C25">
        <v>0.31698999999999999</v>
      </c>
      <c r="D25">
        <v>208</v>
      </c>
      <c r="F25">
        <v>0.81646150350000002</v>
      </c>
      <c r="G25">
        <v>2.4898556200000001E-2</v>
      </c>
      <c r="H25" s="65">
        <v>0.16130501699999999</v>
      </c>
      <c r="J25">
        <v>4.2794221299999997E-2</v>
      </c>
      <c r="M25">
        <v>4.5074251000000003E-3</v>
      </c>
      <c r="Q25">
        <v>1.34493466E-2</v>
      </c>
      <c r="R25" s="65"/>
      <c r="U25">
        <v>4.3923890999999996E-3</v>
      </c>
      <c r="X25" s="65"/>
      <c r="Y25" s="65"/>
      <c r="Z25" s="65"/>
      <c r="AA25" s="65"/>
      <c r="AB25" s="65"/>
      <c r="AC25" s="65"/>
      <c r="AD25" s="65"/>
      <c r="AE25">
        <v>0.22479593149999999</v>
      </c>
      <c r="AF25">
        <v>1.700393E-4</v>
      </c>
    </row>
    <row r="26" spans="1:32" x14ac:dyDescent="0.35">
      <c r="A26" s="122" t="s">
        <v>15</v>
      </c>
      <c r="B26">
        <v>37.959000000000003</v>
      </c>
      <c r="C26">
        <v>0.32990000000000003</v>
      </c>
      <c r="D26">
        <v>242</v>
      </c>
      <c r="F26" s="65">
        <v>2.450511E-2</v>
      </c>
      <c r="G26" s="65">
        <v>0.96820289999999998</v>
      </c>
      <c r="H26" s="65">
        <v>0.95298490000000002</v>
      </c>
      <c r="K26" s="65">
        <v>5.3678940000000001E-2</v>
      </c>
      <c r="N26" s="65">
        <v>4.622676E-3</v>
      </c>
      <c r="S26" s="65">
        <v>2.0532919999999999E-5</v>
      </c>
      <c r="V26" s="65">
        <v>2.4809919999999999E-2</v>
      </c>
      <c r="X26" s="65"/>
      <c r="Y26" s="65"/>
      <c r="Z26" s="65"/>
      <c r="AA26" s="65"/>
      <c r="AB26" s="65"/>
      <c r="AC26" s="65"/>
      <c r="AD26" s="65"/>
      <c r="AE26" s="65">
        <v>0.61532279999999995</v>
      </c>
      <c r="AF26" s="65">
        <v>2.9860880000000002E-6</v>
      </c>
    </row>
    <row r="27" spans="1:32" x14ac:dyDescent="0.35">
      <c r="A27" s="122" t="s">
        <v>22</v>
      </c>
      <c r="B27">
        <v>60.482399999999998</v>
      </c>
      <c r="C27">
        <v>0.36575999999999997</v>
      </c>
      <c r="D27">
        <v>258</v>
      </c>
      <c r="F27" s="65">
        <v>0.4300505</v>
      </c>
      <c r="G27" s="65">
        <v>3.6800060000000001E-6</v>
      </c>
      <c r="H27" s="65">
        <v>1.185418E-6</v>
      </c>
      <c r="J27" s="65">
        <v>0.7933791</v>
      </c>
      <c r="O27" s="65">
        <v>0.15155920000000001</v>
      </c>
      <c r="S27" s="65">
        <v>5.1950579999999998E-3</v>
      </c>
      <c r="X27" s="65">
        <v>6.8509289999999997E-4</v>
      </c>
      <c r="AC27" s="65"/>
      <c r="AD27" s="65"/>
      <c r="AE27" s="65">
        <v>0.62718669999999999</v>
      </c>
      <c r="AF27" s="65">
        <v>2.9312990000000001E-3</v>
      </c>
    </row>
    <row r="28" spans="1:32" x14ac:dyDescent="0.35">
      <c r="A28" s="122" t="s">
        <v>10</v>
      </c>
      <c r="B28">
        <v>77.229839999999996</v>
      </c>
      <c r="C28">
        <v>0.47467999999999999</v>
      </c>
      <c r="D28">
        <v>130</v>
      </c>
      <c r="F28" s="65">
        <v>0.70146234080000003</v>
      </c>
      <c r="G28" s="65">
        <v>0.79998145799999998</v>
      </c>
      <c r="H28">
        <v>0.44313362649999999</v>
      </c>
      <c r="J28">
        <v>2.342476E-4</v>
      </c>
      <c r="N28">
        <v>0.52425055759999994</v>
      </c>
      <c r="R28">
        <v>1.4765057200000001E-2</v>
      </c>
      <c r="T28" s="65"/>
      <c r="X28" s="65"/>
      <c r="AC28">
        <v>7.8395186399999997E-2</v>
      </c>
      <c r="AE28">
        <v>0.58243021429999997</v>
      </c>
      <c r="AF28">
        <v>1.8573959999999999E-4</v>
      </c>
    </row>
    <row r="29" spans="1:32" x14ac:dyDescent="0.35">
      <c r="A29" s="122" t="s">
        <v>17</v>
      </c>
      <c r="B29">
        <v>41.7288</v>
      </c>
      <c r="C29">
        <v>0.45590000000000003</v>
      </c>
      <c r="D29">
        <v>259</v>
      </c>
      <c r="F29" s="65">
        <v>1.477447E-4</v>
      </c>
      <c r="G29" s="65">
        <v>0.59049560000000001</v>
      </c>
      <c r="H29" s="65">
        <v>1.418215E-3</v>
      </c>
      <c r="J29" s="65">
        <v>1.6188890000000001E-3</v>
      </c>
      <c r="O29" s="65">
        <v>4.0011349999999998E-5</v>
      </c>
      <c r="Q29" s="65">
        <v>2.5007440000000001E-3</v>
      </c>
      <c r="T29" s="65">
        <v>6.5462080000000002E-4</v>
      </c>
      <c r="W29" s="65"/>
      <c r="AA29" s="65"/>
      <c r="AB29" s="65"/>
      <c r="AC29" s="65"/>
      <c r="AE29" s="65">
        <v>0.81774119999999995</v>
      </c>
      <c r="AF29" s="65">
        <v>1.210558E-4</v>
      </c>
    </row>
    <row r="30" spans="1:32" x14ac:dyDescent="0.35">
      <c r="A30" s="122" t="s">
        <v>26</v>
      </c>
      <c r="B30">
        <v>47.923999999999999</v>
      </c>
      <c r="C30">
        <v>0.26554</v>
      </c>
      <c r="D30">
        <v>197</v>
      </c>
      <c r="F30" s="65">
        <v>0.15545790000000001</v>
      </c>
      <c r="G30" s="65">
        <v>3.4996540000000002E-4</v>
      </c>
      <c r="H30" s="65">
        <v>0.83372480000000004</v>
      </c>
      <c r="K30" s="65">
        <v>0.1127509</v>
      </c>
      <c r="L30" s="65">
        <v>1.545887E-2</v>
      </c>
      <c r="S30" s="65">
        <v>4.5493440000000002E-6</v>
      </c>
      <c r="T30" s="65"/>
      <c r="Z30" s="65">
        <v>9.2340189999999996E-3</v>
      </c>
      <c r="AA30" s="65"/>
      <c r="AB30" s="65"/>
      <c r="AC30" s="65"/>
      <c r="AE30" s="65">
        <v>0.1620075</v>
      </c>
      <c r="AF30" s="65">
        <v>2.6408509999999998E-4</v>
      </c>
    </row>
    <row r="31" spans="1:32" x14ac:dyDescent="0.35">
      <c r="A31" s="122" t="s">
        <v>14</v>
      </c>
      <c r="B31">
        <v>36.050600000000003</v>
      </c>
      <c r="C31">
        <v>0.4264</v>
      </c>
      <c r="D31">
        <v>133</v>
      </c>
      <c r="F31" s="65">
        <v>0.88550720000000005</v>
      </c>
      <c r="G31" s="65">
        <v>8.3535020000000005E-3</v>
      </c>
      <c r="H31" s="65">
        <v>0.18854180000000001</v>
      </c>
      <c r="K31" s="65">
        <v>0.93872599999999995</v>
      </c>
      <c r="N31" s="65">
        <v>2.7966299999999999E-2</v>
      </c>
      <c r="R31" s="65">
        <v>4.2450509999999997E-3</v>
      </c>
      <c r="T31" s="65"/>
      <c r="X31" s="65"/>
      <c r="Y31" s="65"/>
      <c r="AA31" s="65">
        <v>7.1777750000000002E-4</v>
      </c>
      <c r="AB31" s="65"/>
      <c r="AE31" s="65">
        <v>0.19714889999999999</v>
      </c>
      <c r="AF31" s="65">
        <v>3.7761169999999998E-5</v>
      </c>
    </row>
    <row r="32" spans="1:32" x14ac:dyDescent="0.35">
      <c r="A32" s="122" t="s">
        <v>34</v>
      </c>
      <c r="B32">
        <v>47.581299999999999</v>
      </c>
      <c r="C32">
        <v>0.48732999999999999</v>
      </c>
      <c r="D32">
        <v>269</v>
      </c>
      <c r="F32" s="65">
        <v>0</v>
      </c>
      <c r="G32" s="65">
        <v>4.885461E-2</v>
      </c>
      <c r="H32" s="65">
        <v>9.373747E-3</v>
      </c>
      <c r="K32" s="65">
        <v>3.1391570000000001E-3</v>
      </c>
      <c r="L32" s="65">
        <v>1.0522360000000001E-4</v>
      </c>
      <c r="R32" s="65"/>
      <c r="S32" s="65">
        <v>1.186449E-3</v>
      </c>
      <c r="T32" s="65"/>
      <c r="U32" s="65">
        <v>2.0501019999999998E-2</v>
      </c>
      <c r="X32" s="65"/>
      <c r="Y32" s="65"/>
      <c r="Z32" s="65"/>
      <c r="AA32" s="65"/>
      <c r="AB32" s="65"/>
      <c r="AE32" s="65">
        <v>6.7905320000000005E-2</v>
      </c>
      <c r="AF32" s="65">
        <v>8.128747E-7</v>
      </c>
    </row>
    <row r="33" spans="1:32" x14ac:dyDescent="0.35">
      <c r="A33" s="122" t="s">
        <v>25</v>
      </c>
      <c r="B33">
        <v>70.258399999999995</v>
      </c>
      <c r="C33">
        <v>0.19109999999999999</v>
      </c>
      <c r="D33">
        <v>549</v>
      </c>
      <c r="F33" s="65">
        <v>1.1082160000000001E-6</v>
      </c>
      <c r="G33" s="65">
        <v>5.0854330000000001E-5</v>
      </c>
      <c r="H33" s="65">
        <v>2.5071840000000001E-4</v>
      </c>
      <c r="K33" s="65">
        <v>1.2320720000000001E-3</v>
      </c>
      <c r="N33" s="65">
        <v>9.7366439999999999E-2</v>
      </c>
      <c r="Q33" s="65">
        <v>0.73795889999999997</v>
      </c>
      <c r="T33" s="65"/>
      <c r="X33" s="65"/>
      <c r="Y33" s="65"/>
      <c r="Z33" s="65"/>
      <c r="AA33" s="65">
        <v>3.0761859999999999E-2</v>
      </c>
      <c r="AB33" s="65"/>
      <c r="AE33" s="65">
        <v>2.6361750000000002E-4</v>
      </c>
      <c r="AF33" s="65">
        <v>1.3860030000000001E-2</v>
      </c>
    </row>
    <row r="34" spans="1:32" x14ac:dyDescent="0.35">
      <c r="A34" s="122" t="s">
        <v>38</v>
      </c>
      <c r="B34">
        <v>30.398900000000001</v>
      </c>
      <c r="C34">
        <v>0.41508</v>
      </c>
      <c r="D34">
        <v>437</v>
      </c>
      <c r="H34" s="65">
        <v>5.088502E-3</v>
      </c>
      <c r="J34" s="65">
        <v>4.4707860000000003E-5</v>
      </c>
      <c r="N34" s="65">
        <v>0</v>
      </c>
      <c r="S34" s="65">
        <v>1.5692589999999999E-2</v>
      </c>
      <c r="T34" s="65"/>
      <c r="W34" s="65"/>
      <c r="X34" s="65"/>
      <c r="Y34" s="65">
        <v>1.6770899999999999E-6</v>
      </c>
      <c r="AA34" s="65"/>
      <c r="AB34" s="65"/>
      <c r="AE34" s="65"/>
      <c r="AF34" s="65">
        <v>0</v>
      </c>
    </row>
    <row r="35" spans="1:32" x14ac:dyDescent="0.35">
      <c r="A35" s="122" t="s">
        <v>190</v>
      </c>
      <c r="B35">
        <v>18.371099999999998</v>
      </c>
      <c r="C35">
        <v>0.40117000000000003</v>
      </c>
      <c r="D35">
        <v>362</v>
      </c>
      <c r="H35" s="65">
        <v>1.5721079999999998E-2</v>
      </c>
      <c r="J35" s="65">
        <v>0.22122710000000001</v>
      </c>
      <c r="L35" s="65">
        <v>7.1420489999999995E-4</v>
      </c>
      <c r="Q35" s="65">
        <v>5.4267999999999997E-2</v>
      </c>
      <c r="T35" s="65"/>
      <c r="W35" s="65"/>
      <c r="X35" s="65"/>
      <c r="Y35" s="65"/>
      <c r="AA35" s="65"/>
      <c r="AB35" s="65"/>
      <c r="AC35" s="65"/>
      <c r="AD35" s="65">
        <v>0</v>
      </c>
      <c r="AF35" s="65">
        <v>2.1257400000000001E-6</v>
      </c>
    </row>
    <row r="36" spans="1:32" x14ac:dyDescent="0.35">
      <c r="A36" s="122" t="s">
        <v>158</v>
      </c>
      <c r="B36">
        <v>47.7498</v>
      </c>
      <c r="C36">
        <v>0.58484999999999998</v>
      </c>
      <c r="D36">
        <v>138</v>
      </c>
      <c r="F36" s="65">
        <v>6.54941E-2</v>
      </c>
      <c r="G36" s="65">
        <v>0.40206380000000003</v>
      </c>
      <c r="H36" s="65">
        <v>0.99291390000000002</v>
      </c>
      <c r="J36" s="65">
        <v>4.3597039999999998E-3</v>
      </c>
      <c r="L36" s="65">
        <v>1.1891690000000001E-4</v>
      </c>
      <c r="Q36" s="65"/>
      <c r="S36" s="65">
        <v>9.3420610000000005E-3</v>
      </c>
      <c r="W36" s="65">
        <v>3.1880810000000002E-3</v>
      </c>
      <c r="Y36" s="65"/>
      <c r="Z36" s="65"/>
      <c r="AE36" s="65">
        <v>2.575306E-5</v>
      </c>
      <c r="AF36" s="65">
        <v>8.7068919999999997E-4</v>
      </c>
    </row>
    <row r="37" spans="1:32" x14ac:dyDescent="0.35">
      <c r="A37" s="122" t="s">
        <v>157</v>
      </c>
      <c r="B37">
        <v>81.078699999999998</v>
      </c>
      <c r="C37">
        <v>0.13677</v>
      </c>
      <c r="D37">
        <v>278</v>
      </c>
      <c r="F37" s="65">
        <v>9.7389832999999995E-2</v>
      </c>
      <c r="G37">
        <v>7.7723480000000001E-3</v>
      </c>
      <c r="H37">
        <v>4.6482442999999998E-2</v>
      </c>
      <c r="K37">
        <v>0.36089975299999999</v>
      </c>
      <c r="M37">
        <v>0.74138302199999995</v>
      </c>
      <c r="R37" s="65"/>
      <c r="S37">
        <v>0.170823747</v>
      </c>
      <c r="W37" s="65"/>
      <c r="Y37" s="65">
        <v>2.3528709999999999E-3</v>
      </c>
      <c r="AE37">
        <v>0.32813562200000002</v>
      </c>
      <c r="AF37">
        <v>1.1631429999999999E-3</v>
      </c>
    </row>
    <row r="38" spans="1:32" x14ac:dyDescent="0.35">
      <c r="A38" s="122" t="s">
        <v>159</v>
      </c>
      <c r="B38">
        <v>46.639000000000003</v>
      </c>
      <c r="C38">
        <v>0.35399999999999998</v>
      </c>
      <c r="D38">
        <v>217</v>
      </c>
      <c r="F38" s="65">
        <v>0.3948103</v>
      </c>
      <c r="G38" s="65">
        <v>5.7329880000000003E-4</v>
      </c>
      <c r="H38" s="65">
        <v>0.82140579999999996</v>
      </c>
      <c r="J38" s="65">
        <v>0.54447559999999995</v>
      </c>
      <c r="O38" s="65">
        <v>1.9241859999999999E-4</v>
      </c>
      <c r="S38" s="65">
        <v>0.15371019999999999</v>
      </c>
      <c r="W38" s="65"/>
      <c r="X38" s="65"/>
      <c r="Y38" s="65"/>
      <c r="AA38" s="65">
        <v>2.10056E-3</v>
      </c>
      <c r="AB38" s="65"/>
      <c r="AE38" s="65">
        <v>0.61989110000000003</v>
      </c>
      <c r="AF38" s="65">
        <v>7.9129739999999992E-6</v>
      </c>
    </row>
    <row r="39" spans="1:32" x14ac:dyDescent="0.35">
      <c r="A39" s="122" t="s">
        <v>160</v>
      </c>
      <c r="B39">
        <v>53.838000000000001</v>
      </c>
      <c r="C39">
        <v>0.17150000000000001</v>
      </c>
      <c r="D39">
        <v>163</v>
      </c>
      <c r="F39" s="65">
        <v>0.84557732399999996</v>
      </c>
      <c r="G39" s="65">
        <v>0.42958504400000003</v>
      </c>
      <c r="I39">
        <v>2.6728910000000002E-3</v>
      </c>
      <c r="K39">
        <v>0.61639783500000001</v>
      </c>
      <c r="N39">
        <v>0.102944565</v>
      </c>
      <c r="Q39">
        <v>7.1966539999999996E-2</v>
      </c>
      <c r="W39" s="65"/>
      <c r="X39" s="65"/>
      <c r="Y39">
        <v>1.398044E-3</v>
      </c>
      <c r="AE39">
        <v>1.9453219000000001E-2</v>
      </c>
      <c r="AF39">
        <v>8.0484901999999997E-2</v>
      </c>
    </row>
    <row r="40" spans="1:32" x14ac:dyDescent="0.35">
      <c r="A40" s="122" t="s">
        <v>187</v>
      </c>
      <c r="B40">
        <v>36.228999999999999</v>
      </c>
      <c r="C40">
        <v>0.61450000000000005</v>
      </c>
      <c r="D40">
        <v>134</v>
      </c>
      <c r="H40" s="65">
        <v>0.1558919</v>
      </c>
      <c r="J40" s="65">
        <v>2.2593890000000001E-3</v>
      </c>
      <c r="O40" s="65">
        <v>9.4957530000000002E-5</v>
      </c>
      <c r="Q40" s="65">
        <v>4.5321490000000001E-3</v>
      </c>
      <c r="U40" s="65"/>
      <c r="V40" s="65"/>
      <c r="W40" s="65">
        <v>2.1050989999999999E-2</v>
      </c>
      <c r="Y40" s="65"/>
      <c r="AC40" s="65"/>
      <c r="AD40" s="65"/>
      <c r="AE40" s="65"/>
      <c r="AF40" s="65">
        <v>0</v>
      </c>
    </row>
    <row r="41" spans="1:32" x14ac:dyDescent="0.35">
      <c r="A41" s="122" t="s">
        <v>188</v>
      </c>
      <c r="B41">
        <v>23.982500000000002</v>
      </c>
      <c r="C41">
        <v>0.31577</v>
      </c>
      <c r="D41">
        <v>193</v>
      </c>
      <c r="H41" s="65">
        <v>7.8968750000000002E-4</v>
      </c>
      <c r="J41" s="65">
        <v>7.3094839999999994E-2</v>
      </c>
      <c r="N41" s="65">
        <v>5.1221650000000001E-5</v>
      </c>
      <c r="S41" s="65">
        <v>1.2109810000000001E-3</v>
      </c>
      <c r="V41" s="65"/>
      <c r="Y41" s="65"/>
      <c r="Z41" s="65"/>
      <c r="AA41" s="65"/>
      <c r="AB41" s="65"/>
      <c r="AC41" s="65">
        <v>3.4474850000000001E-3</v>
      </c>
      <c r="AE41" s="65"/>
      <c r="AF41" s="65">
        <v>0.34807389999999999</v>
      </c>
    </row>
    <row r="42" spans="1:32" x14ac:dyDescent="0.35">
      <c r="A42" s="122" t="s">
        <v>186</v>
      </c>
      <c r="B42">
        <v>72.663499999999999</v>
      </c>
      <c r="C42">
        <v>0.36249999999999999</v>
      </c>
      <c r="D42">
        <v>106</v>
      </c>
      <c r="H42" s="65">
        <v>0.5562279</v>
      </c>
      <c r="J42" s="65">
        <v>8.6333540000000002E-6</v>
      </c>
      <c r="N42" s="65">
        <v>0.33306479999999999</v>
      </c>
      <c r="R42" s="65"/>
      <c r="S42" s="65">
        <v>0.66312939999999998</v>
      </c>
      <c r="V42" s="65"/>
      <c r="W42" s="65"/>
      <c r="X42" s="65"/>
      <c r="Y42" s="65">
        <v>1.020396E-2</v>
      </c>
      <c r="AA42" s="65"/>
      <c r="AB42" s="65"/>
      <c r="AC42" s="65"/>
      <c r="AD42" s="65"/>
      <c r="AE42" s="65"/>
      <c r="AF42" s="65">
        <v>0.30619030000000003</v>
      </c>
    </row>
    <row r="43" spans="1:32" x14ac:dyDescent="0.35">
      <c r="A43" s="122" t="s">
        <v>6</v>
      </c>
      <c r="B43">
        <v>27.5183</v>
      </c>
      <c r="C43">
        <v>0.35270000000000001</v>
      </c>
      <c r="D43">
        <v>268</v>
      </c>
      <c r="H43" s="65">
        <v>3.9310619999999999E-3</v>
      </c>
      <c r="K43" s="65">
        <v>0.77265260000000002</v>
      </c>
      <c r="N43" s="65">
        <v>3.6803459999999998E-5</v>
      </c>
      <c r="S43" s="65">
        <v>1.250246E-2</v>
      </c>
      <c r="AB43" s="65">
        <v>1.4092750000000001E-4</v>
      </c>
      <c r="AF43" s="65">
        <v>1.898287E-6</v>
      </c>
    </row>
    <row r="46" spans="1:32" x14ac:dyDescent="0.35">
      <c r="F46" t="s">
        <v>299</v>
      </c>
      <c r="G46" t="s">
        <v>300</v>
      </c>
      <c r="H46" t="s">
        <v>301</v>
      </c>
      <c r="I46" t="s">
        <v>302</v>
      </c>
      <c r="J46" t="s">
        <v>303</v>
      </c>
      <c r="K46" t="s">
        <v>304</v>
      </c>
    </row>
    <row r="47" spans="1:32" x14ac:dyDescent="0.35">
      <c r="A47" s="122" t="s">
        <v>23</v>
      </c>
      <c r="B47">
        <v>133.09</v>
      </c>
      <c r="C47">
        <v>0.23328099999999999</v>
      </c>
      <c r="D47">
        <v>1926</v>
      </c>
      <c r="F47" s="65">
        <v>8.7333530000000001E-7</v>
      </c>
      <c r="G47" s="65">
        <v>4.7969499999999998E-4</v>
      </c>
      <c r="H47" s="65">
        <v>0</v>
      </c>
      <c r="I47" s="65">
        <v>0</v>
      </c>
      <c r="J47" s="65">
        <v>0</v>
      </c>
      <c r="K47" s="65">
        <v>0</v>
      </c>
    </row>
  </sheetData>
  <conditionalFormatting sqref="F5:AF7 F9:AF43 F8:P8 R8:AF8">
    <cfRule type="containsBlanks" dxfId="62" priority="1">
      <formula>LEN(TRIM(F5))=0</formula>
    </cfRule>
    <cfRule type="containsBlanks" priority="2">
      <formula>LEN(TRIM(F5))=0</formula>
    </cfRule>
    <cfRule type="cellIs" dxfId="61" priority="6" operator="lessThan">
      <formula>0.01</formula>
    </cfRule>
    <cfRule type="cellIs" dxfId="60" priority="7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"/>
  <sheetViews>
    <sheetView zoomScale="68" workbookViewId="0">
      <pane ySplit="4" topLeftCell="A20" activePane="bottomLeft" state="frozen"/>
      <selection pane="bottomLeft" activeCell="B43" sqref="B43"/>
    </sheetView>
  </sheetViews>
  <sheetFormatPr defaultRowHeight="14.5" x14ac:dyDescent="0.35"/>
  <cols>
    <col min="1" max="1" width="16.54296875" bestFit="1" customWidth="1"/>
    <col min="11" max="13" width="10.08984375" customWidth="1"/>
    <col min="16" max="16" width="10.81640625" customWidth="1"/>
    <col min="17" max="17" width="10.54296875" customWidth="1"/>
    <col min="18" max="20" width="11.08984375" customWidth="1"/>
    <col min="21" max="21" width="11.54296875" customWidth="1"/>
    <col min="22" max="22" width="9.453125" customWidth="1"/>
    <col min="24" max="25" width="9.90625" customWidth="1"/>
  </cols>
  <sheetData>
    <row r="1" spans="1:26" x14ac:dyDescent="0.35">
      <c r="B1" s="73"/>
      <c r="C1" s="73"/>
      <c r="D1" s="73"/>
    </row>
    <row r="2" spans="1:26" x14ac:dyDescent="0.35">
      <c r="B2" t="s">
        <v>277</v>
      </c>
    </row>
    <row r="3" spans="1:26" x14ac:dyDescent="0.35">
      <c r="B3" s="69"/>
      <c r="C3" s="69"/>
      <c r="D3" s="69"/>
    </row>
    <row r="4" spans="1:26" s="105" customFormat="1" ht="58" x14ac:dyDescent="0.35">
      <c r="A4" s="105" t="s">
        <v>0</v>
      </c>
      <c r="B4" s="105" t="s">
        <v>4</v>
      </c>
      <c r="C4" s="105" t="s">
        <v>3</v>
      </c>
      <c r="D4" s="105" t="s">
        <v>5</v>
      </c>
      <c r="F4" s="105" t="s">
        <v>171</v>
      </c>
      <c r="G4" s="105" t="s">
        <v>1</v>
      </c>
      <c r="H4" s="105" t="s">
        <v>162</v>
      </c>
      <c r="I4" s="105" t="s">
        <v>174</v>
      </c>
      <c r="J4" s="105" t="s">
        <v>144</v>
      </c>
      <c r="K4" s="105" t="s">
        <v>282</v>
      </c>
      <c r="L4" s="105" t="s">
        <v>163</v>
      </c>
      <c r="M4" s="105" t="s">
        <v>164</v>
      </c>
      <c r="N4" s="105" t="s">
        <v>165</v>
      </c>
      <c r="O4" s="105" t="s">
        <v>166</v>
      </c>
      <c r="P4" s="105" t="s">
        <v>283</v>
      </c>
      <c r="Q4" s="105" t="s">
        <v>278</v>
      </c>
      <c r="R4" s="105" t="s">
        <v>279</v>
      </c>
      <c r="S4" s="105" t="s">
        <v>281</v>
      </c>
      <c r="T4" s="105" t="s">
        <v>285</v>
      </c>
      <c r="U4" s="105" t="s">
        <v>287</v>
      </c>
      <c r="V4" s="105" t="s">
        <v>284</v>
      </c>
      <c r="W4" s="105" t="s">
        <v>280</v>
      </c>
      <c r="X4" s="105" t="s">
        <v>172</v>
      </c>
      <c r="Y4" s="105" t="s">
        <v>173</v>
      </c>
      <c r="Z4" s="105" t="s">
        <v>286</v>
      </c>
    </row>
    <row r="5" spans="1:26" x14ac:dyDescent="0.35">
      <c r="A5" t="s">
        <v>9</v>
      </c>
      <c r="B5">
        <v>41.788600000000002</v>
      </c>
      <c r="C5">
        <v>0.24890000000000001</v>
      </c>
      <c r="D5">
        <v>577</v>
      </c>
      <c r="F5" s="65">
        <v>6.457058E-5</v>
      </c>
      <c r="G5" s="65">
        <v>0</v>
      </c>
      <c r="H5" s="65">
        <v>5.686592E-2</v>
      </c>
      <c r="I5" s="65"/>
      <c r="J5" s="65"/>
      <c r="K5" s="65">
        <v>8.4324910000000003E-2</v>
      </c>
      <c r="L5" s="65">
        <v>1.237039E-4</v>
      </c>
      <c r="M5" s="65"/>
      <c r="R5" s="65">
        <v>0.1153462</v>
      </c>
      <c r="S5" s="65"/>
      <c r="T5" s="65"/>
      <c r="U5" s="65">
        <v>0.16636219999999999</v>
      </c>
      <c r="V5" s="65"/>
      <c r="X5" s="65"/>
      <c r="Y5" s="65"/>
      <c r="Z5" s="65">
        <v>0</v>
      </c>
    </row>
    <row r="6" spans="1:26" x14ac:dyDescent="0.35">
      <c r="A6" t="s">
        <v>11</v>
      </c>
      <c r="B6">
        <v>45.3889</v>
      </c>
      <c r="C6">
        <v>0.35056900000000002</v>
      </c>
      <c r="D6">
        <v>537</v>
      </c>
      <c r="F6" s="65">
        <v>1.5411210000000001E-4</v>
      </c>
      <c r="G6" s="65">
        <v>1.1560109999999999E-6</v>
      </c>
      <c r="H6" s="65">
        <v>4.0799929999999998E-2</v>
      </c>
      <c r="I6" s="65"/>
      <c r="J6" s="65"/>
      <c r="K6" s="65">
        <v>3.7866110000000001E-3</v>
      </c>
      <c r="L6" s="65"/>
      <c r="M6" s="65"/>
      <c r="O6" s="65">
        <v>5.3813929999999999E-5</v>
      </c>
      <c r="P6" s="65"/>
      <c r="Q6" s="65">
        <v>4.7713630000000001E-4</v>
      </c>
      <c r="R6" s="65"/>
      <c r="S6" s="65"/>
      <c r="T6" s="65"/>
      <c r="U6" s="65"/>
      <c r="V6" s="65"/>
      <c r="W6" s="65">
        <v>9.9378599999999997E-3</v>
      </c>
      <c r="X6" s="65"/>
      <c r="Y6" s="65"/>
      <c r="Z6" s="65">
        <v>0</v>
      </c>
    </row>
    <row r="7" spans="1:26" x14ac:dyDescent="0.35">
      <c r="A7" t="s">
        <v>36</v>
      </c>
      <c r="B7">
        <v>56.337000000000003</v>
      </c>
      <c r="C7">
        <v>0.36193999999999998</v>
      </c>
      <c r="D7">
        <v>442</v>
      </c>
      <c r="F7" s="65"/>
      <c r="G7" s="65"/>
      <c r="H7" s="65">
        <v>0</v>
      </c>
      <c r="I7" s="65"/>
      <c r="J7" s="65">
        <v>9.9345164E-2</v>
      </c>
      <c r="K7" s="65"/>
      <c r="L7" s="65"/>
      <c r="M7" s="65"/>
      <c r="N7" s="65"/>
      <c r="O7" s="65">
        <v>4.2160050000000001E-3</v>
      </c>
      <c r="P7" s="65"/>
      <c r="Q7" s="65">
        <v>0.12100669999999999</v>
      </c>
      <c r="R7" s="65"/>
      <c r="S7" s="65"/>
      <c r="T7" s="65"/>
      <c r="U7" s="65"/>
      <c r="V7" s="65"/>
      <c r="W7" s="65"/>
      <c r="X7" s="65">
        <v>0</v>
      </c>
      <c r="Y7" s="65"/>
      <c r="Z7" s="65">
        <v>0</v>
      </c>
    </row>
    <row r="8" spans="1:26" x14ac:dyDescent="0.35">
      <c r="A8" t="s">
        <v>20</v>
      </c>
      <c r="B8">
        <v>25.373000000000001</v>
      </c>
      <c r="C8">
        <v>0.20982000000000001</v>
      </c>
      <c r="D8">
        <v>341</v>
      </c>
      <c r="F8" s="65">
        <v>0.18509519999999999</v>
      </c>
      <c r="G8" s="65">
        <v>7.022024E-3</v>
      </c>
      <c r="H8" s="65">
        <v>5.2027959999999998E-2</v>
      </c>
      <c r="I8" s="65"/>
      <c r="J8" s="65"/>
      <c r="K8" s="65">
        <v>0.1910879</v>
      </c>
      <c r="L8" s="65"/>
      <c r="M8" s="65">
        <v>4.1243260000000003E-5</v>
      </c>
      <c r="N8" s="65"/>
      <c r="O8" s="65"/>
      <c r="P8" s="65"/>
      <c r="Q8" s="65"/>
      <c r="R8" s="65">
        <v>6.7051089999999994E-2</v>
      </c>
      <c r="S8" s="65"/>
      <c r="T8" s="65"/>
      <c r="U8" s="65"/>
      <c r="V8" s="65"/>
      <c r="W8" s="65">
        <v>0.19517309999999999</v>
      </c>
      <c r="X8" s="65"/>
      <c r="Y8" s="65"/>
      <c r="Z8" s="65">
        <v>1.5616440000000001E-2</v>
      </c>
    </row>
    <row r="9" spans="1:26" x14ac:dyDescent="0.35">
      <c r="A9" t="s">
        <v>23</v>
      </c>
      <c r="B9">
        <v>137.46199999999999</v>
      </c>
      <c r="C9">
        <v>0.19755</v>
      </c>
      <c r="D9">
        <v>1614</v>
      </c>
      <c r="F9" s="65"/>
      <c r="G9" s="65"/>
      <c r="H9" s="65">
        <v>9.154034E-7</v>
      </c>
      <c r="I9" s="65"/>
      <c r="J9" s="65">
        <v>1.89783E-2</v>
      </c>
      <c r="K9" s="65"/>
      <c r="L9" s="65"/>
      <c r="M9" s="65"/>
      <c r="N9" s="65">
        <v>0</v>
      </c>
      <c r="O9" s="65"/>
      <c r="P9" s="65"/>
      <c r="Q9" s="65"/>
      <c r="R9" s="65"/>
      <c r="S9" s="65">
        <v>1.181576E-2</v>
      </c>
      <c r="T9" s="65"/>
      <c r="U9" s="65"/>
      <c r="V9" s="65"/>
      <c r="W9" s="65"/>
      <c r="X9" s="65">
        <v>0</v>
      </c>
      <c r="Y9" s="65"/>
      <c r="Z9" s="65">
        <v>3.5290090000000001E-3</v>
      </c>
    </row>
    <row r="10" spans="1:26" x14ac:dyDescent="0.35">
      <c r="A10" t="s">
        <v>24</v>
      </c>
      <c r="B10">
        <v>52.053199999999997</v>
      </c>
      <c r="C10">
        <v>0.25435000000000002</v>
      </c>
      <c r="D10">
        <v>647</v>
      </c>
      <c r="F10" s="65">
        <v>0.73939330000000003</v>
      </c>
      <c r="G10" s="65">
        <v>0.81945710000000005</v>
      </c>
      <c r="H10" s="65">
        <v>2.719721E-3</v>
      </c>
      <c r="I10" s="65"/>
      <c r="J10" s="65"/>
      <c r="K10" s="65">
        <v>6.8537699999999993E-2</v>
      </c>
      <c r="L10" s="65"/>
      <c r="M10" s="65">
        <v>1.9388270000000001E-4</v>
      </c>
      <c r="N10" s="65"/>
      <c r="O10" s="65"/>
      <c r="P10" s="65"/>
      <c r="Q10" s="65"/>
      <c r="R10" s="65">
        <v>2.0513989999999999E-2</v>
      </c>
      <c r="S10" s="65"/>
      <c r="T10" s="65"/>
      <c r="U10" s="65"/>
      <c r="V10" s="65"/>
      <c r="W10" s="65"/>
      <c r="X10" s="65"/>
      <c r="Y10" s="65">
        <v>0</v>
      </c>
      <c r="Z10" s="65">
        <v>1.9042739999999999E-5</v>
      </c>
    </row>
    <row r="11" spans="1:26" x14ac:dyDescent="0.35">
      <c r="A11" t="s">
        <v>35</v>
      </c>
      <c r="B11">
        <v>33.360300000000002</v>
      </c>
      <c r="C11">
        <v>0.21435999999999999</v>
      </c>
      <c r="D11">
        <v>574</v>
      </c>
      <c r="F11" s="65"/>
      <c r="G11" s="65"/>
      <c r="H11" s="65"/>
      <c r="I11" s="65">
        <v>5.6629230799999999E-2</v>
      </c>
      <c r="J11" s="65">
        <v>8.7981729999999996E-4</v>
      </c>
      <c r="K11" s="65"/>
      <c r="L11" s="65"/>
      <c r="M11" s="65"/>
      <c r="N11" s="65"/>
      <c r="O11" s="65">
        <v>3.6382913999999998E-3</v>
      </c>
      <c r="P11" s="65"/>
      <c r="Q11" s="65"/>
      <c r="R11" s="65"/>
      <c r="S11" s="65"/>
      <c r="T11" s="65"/>
      <c r="U11" s="65"/>
      <c r="V11" s="65"/>
      <c r="W11" s="65"/>
      <c r="X11" s="65"/>
      <c r="Y11" s="65">
        <v>0</v>
      </c>
      <c r="Z11" s="65">
        <v>4.2760454000000002E-3</v>
      </c>
    </row>
    <row r="12" spans="1:26" x14ac:dyDescent="0.35">
      <c r="A12" t="s">
        <v>21</v>
      </c>
      <c r="B12">
        <v>65.059759999999997</v>
      </c>
      <c r="C12">
        <v>0.30937999999999999</v>
      </c>
      <c r="D12">
        <v>750</v>
      </c>
      <c r="F12" s="65">
        <v>8.4228272000000007E-2</v>
      </c>
      <c r="G12" s="65">
        <v>1.731144E-3</v>
      </c>
      <c r="H12" s="65">
        <v>6.3764511999999995E-2</v>
      </c>
      <c r="I12" s="65"/>
      <c r="J12" s="65">
        <v>0.25237641900000002</v>
      </c>
      <c r="K12" s="65"/>
      <c r="L12" s="65"/>
      <c r="M12" s="65"/>
      <c r="N12" s="65">
        <v>1.5968158999999999E-2</v>
      </c>
      <c r="O12" s="65"/>
      <c r="P12" s="65">
        <v>0.353863969</v>
      </c>
      <c r="Q12" s="65"/>
      <c r="R12" s="65"/>
      <c r="S12" s="65"/>
      <c r="T12" s="65"/>
      <c r="U12" s="65"/>
      <c r="V12" s="65"/>
      <c r="W12" s="65"/>
      <c r="X12" s="65"/>
      <c r="Y12" s="65">
        <v>1.1601478E-2</v>
      </c>
      <c r="Z12" s="65">
        <v>0</v>
      </c>
    </row>
    <row r="13" spans="1:26" x14ac:dyDescent="0.35">
      <c r="A13" t="s">
        <v>156</v>
      </c>
      <c r="B13">
        <v>71.736850000000004</v>
      </c>
      <c r="C13">
        <v>0.19570000000000001</v>
      </c>
      <c r="D13">
        <v>1239</v>
      </c>
      <c r="F13" s="65">
        <v>1.297589E-6</v>
      </c>
      <c r="G13" s="65">
        <v>7.6298849999999999E-5</v>
      </c>
      <c r="H13" s="65">
        <v>3.1892219999999999E-2</v>
      </c>
      <c r="I13" s="65"/>
      <c r="J13" s="65"/>
      <c r="K13" s="65">
        <v>8.5556169999999997E-3</v>
      </c>
      <c r="L13" s="65">
        <v>2.6372599999999999E-5</v>
      </c>
      <c r="M13" s="65"/>
      <c r="N13" s="65"/>
      <c r="O13" s="65"/>
      <c r="P13" s="65">
        <v>1.7224349999999999E-2</v>
      </c>
      <c r="Q13" s="65"/>
      <c r="R13" s="65"/>
      <c r="S13" s="65"/>
      <c r="T13" s="65"/>
      <c r="U13" s="65"/>
      <c r="V13" s="65">
        <v>2.236529E-4</v>
      </c>
      <c r="W13" s="65"/>
      <c r="X13" s="65"/>
      <c r="Y13" s="65"/>
      <c r="Z13" s="65">
        <v>1.2575340000000001E-2</v>
      </c>
    </row>
    <row r="14" spans="1:26" x14ac:dyDescent="0.35">
      <c r="A14" t="s">
        <v>13</v>
      </c>
      <c r="B14">
        <v>42.633490000000002</v>
      </c>
      <c r="C14">
        <v>0.227663</v>
      </c>
      <c r="D14">
        <v>577</v>
      </c>
      <c r="F14" s="65"/>
      <c r="G14" s="65"/>
      <c r="H14" s="65">
        <v>0.4422801677</v>
      </c>
      <c r="I14" s="65"/>
      <c r="J14" s="65"/>
      <c r="K14" s="65">
        <v>4.2918771E-3</v>
      </c>
      <c r="L14" s="65"/>
      <c r="M14" s="65">
        <v>6.0554413100000003E-2</v>
      </c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>
        <v>1.4469090000000001E-4</v>
      </c>
      <c r="Z14" s="65">
        <v>0</v>
      </c>
    </row>
    <row r="15" spans="1:26" x14ac:dyDescent="0.35">
      <c r="A15" t="s">
        <v>16</v>
      </c>
      <c r="B15">
        <v>57.931399999999996</v>
      </c>
      <c r="C15">
        <v>0.266065</v>
      </c>
      <c r="D15">
        <v>748</v>
      </c>
      <c r="F15" s="65">
        <v>0.58288980000000001</v>
      </c>
      <c r="G15" s="65">
        <v>0.69168790000000002</v>
      </c>
      <c r="H15" s="65">
        <v>9.9532079999999998E-3</v>
      </c>
      <c r="I15" s="65"/>
      <c r="J15" s="65">
        <v>0.79217179999999998</v>
      </c>
      <c r="K15" s="65"/>
      <c r="L15" s="65">
        <v>4.578909E-4</v>
      </c>
      <c r="M15" s="65"/>
      <c r="N15" s="65"/>
      <c r="O15" s="65"/>
      <c r="P15" s="65">
        <v>1.5513890000000001E-2</v>
      </c>
      <c r="Q15" s="65"/>
      <c r="R15" s="65"/>
      <c r="S15" s="65"/>
      <c r="T15" s="65"/>
      <c r="U15" s="65">
        <v>9.0230029999999997E-6</v>
      </c>
      <c r="V15" s="65"/>
      <c r="W15" s="65"/>
      <c r="X15" s="65"/>
      <c r="Y15" s="65"/>
      <c r="Z15" s="65">
        <v>0</v>
      </c>
    </row>
    <row r="16" spans="1:26" x14ac:dyDescent="0.35">
      <c r="A16" t="s">
        <v>28</v>
      </c>
      <c r="B16">
        <v>139.91650000000001</v>
      </c>
      <c r="C16">
        <v>9.9934999999999996E-2</v>
      </c>
      <c r="D16">
        <v>845</v>
      </c>
      <c r="F16" s="65"/>
      <c r="G16" s="65"/>
      <c r="H16" s="65">
        <v>0.16686029999999999</v>
      </c>
      <c r="I16" s="65"/>
      <c r="J16" s="65"/>
      <c r="K16" s="65">
        <v>8.5201970000000002E-2</v>
      </c>
      <c r="L16" s="65">
        <v>3.1907440000000002E-2</v>
      </c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>
        <v>5.033808E-2</v>
      </c>
      <c r="Z16" s="65">
        <v>3.5480649999999997E-5</v>
      </c>
    </row>
    <row r="17" spans="1:26" x14ac:dyDescent="0.35">
      <c r="A17" t="s">
        <v>27</v>
      </c>
      <c r="B17">
        <v>95.2303</v>
      </c>
      <c r="C17">
        <v>0.3715</v>
      </c>
      <c r="D17">
        <v>370</v>
      </c>
      <c r="F17" s="65">
        <v>4.6552829999999999E-7</v>
      </c>
      <c r="G17" s="65">
        <v>0.6977662</v>
      </c>
      <c r="H17" s="65">
        <v>0.78139780000000003</v>
      </c>
      <c r="I17" s="65"/>
      <c r="J17" s="65">
        <v>0.53308149999999999</v>
      </c>
      <c r="K17" s="65"/>
      <c r="L17" s="65">
        <v>3.482669E-2</v>
      </c>
      <c r="M17" s="65"/>
      <c r="N17" s="65"/>
      <c r="O17" s="65"/>
      <c r="P17" s="65">
        <v>0.63698949999999999</v>
      </c>
      <c r="Q17" s="65"/>
      <c r="R17" s="65"/>
      <c r="S17" s="65"/>
      <c r="T17" s="65"/>
      <c r="U17" s="65"/>
      <c r="V17" s="65">
        <v>2.9486180000000001E-5</v>
      </c>
      <c r="W17" s="65"/>
      <c r="X17" s="65"/>
      <c r="Y17" s="65"/>
      <c r="Z17" s="65">
        <v>0</v>
      </c>
    </row>
    <row r="18" spans="1:26" x14ac:dyDescent="0.35">
      <c r="A18" t="s">
        <v>7</v>
      </c>
      <c r="B18">
        <v>27.425000000000001</v>
      </c>
      <c r="C18">
        <v>0.38247500000000001</v>
      </c>
      <c r="D18">
        <v>245</v>
      </c>
      <c r="F18" s="65">
        <v>1.4859840000000001E-3</v>
      </c>
      <c r="G18" s="65">
        <v>5.3781549999999999E-3</v>
      </c>
      <c r="H18" s="65">
        <v>4.3122634999999999E-2</v>
      </c>
      <c r="I18" s="65"/>
      <c r="J18" s="65"/>
      <c r="K18" s="65">
        <v>3.7892973000000003E-2</v>
      </c>
      <c r="L18" s="65"/>
      <c r="M18" s="65"/>
      <c r="N18" s="65">
        <v>3.4329159999999998E-3</v>
      </c>
      <c r="O18" s="65"/>
      <c r="P18" s="65"/>
      <c r="Q18" s="65"/>
      <c r="R18" s="65"/>
      <c r="S18" s="65">
        <v>7.6896705999999995E-2</v>
      </c>
      <c r="T18" s="65"/>
      <c r="U18" s="65"/>
      <c r="V18" s="65"/>
      <c r="W18" s="65">
        <v>2.0508881E-2</v>
      </c>
      <c r="X18" s="65"/>
      <c r="Y18" s="65"/>
      <c r="Z18" s="65">
        <v>0</v>
      </c>
    </row>
    <row r="19" spans="1:26" x14ac:dyDescent="0.35">
      <c r="A19" t="s">
        <v>8</v>
      </c>
      <c r="B19">
        <v>57.396999999999998</v>
      </c>
      <c r="C19">
        <v>0.27465000000000001</v>
      </c>
      <c r="D19">
        <v>589</v>
      </c>
      <c r="F19" s="65">
        <v>7.3253320000000002E-7</v>
      </c>
      <c r="G19" s="65">
        <v>0.54882790000000004</v>
      </c>
      <c r="H19" s="65">
        <v>0.88937600000000006</v>
      </c>
      <c r="I19" s="65"/>
      <c r="J19" s="65"/>
      <c r="K19" s="65">
        <v>1.147832E-2</v>
      </c>
      <c r="L19" s="65"/>
      <c r="M19" s="65"/>
      <c r="N19" s="65"/>
      <c r="O19" s="65">
        <v>6.0030459999999998E-5</v>
      </c>
      <c r="P19" s="65">
        <v>0.19738320000000001</v>
      </c>
      <c r="Q19" s="65"/>
      <c r="R19" s="65"/>
      <c r="S19" s="65"/>
      <c r="T19" s="65"/>
      <c r="U19" s="65"/>
      <c r="V19" s="65"/>
      <c r="W19" s="65"/>
      <c r="X19" s="65">
        <v>0.27681719999999999</v>
      </c>
      <c r="Y19" s="65"/>
      <c r="Z19" s="65">
        <v>0</v>
      </c>
    </row>
    <row r="20" spans="1:26" x14ac:dyDescent="0.35">
      <c r="A20" t="s">
        <v>39</v>
      </c>
      <c r="B20">
        <v>169.6875</v>
      </c>
      <c r="C20">
        <v>0.12636</v>
      </c>
      <c r="D20">
        <v>372</v>
      </c>
      <c r="F20" s="65"/>
      <c r="G20" s="65"/>
      <c r="H20" s="65">
        <v>0.41623196159999998</v>
      </c>
      <c r="I20" s="65"/>
      <c r="J20" s="65"/>
      <c r="K20" s="65">
        <v>0.35052693350000003</v>
      </c>
      <c r="L20" s="65">
        <v>0.17775707439999999</v>
      </c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>
        <v>5.3708460000000005E-4</v>
      </c>
      <c r="Z20" s="65">
        <v>8.0873275999999994E-3</v>
      </c>
    </row>
    <row r="21" spans="1:26" x14ac:dyDescent="0.35">
      <c r="A21" t="s">
        <v>18</v>
      </c>
      <c r="B21">
        <v>31.2897</v>
      </c>
      <c r="C21">
        <v>0.2223</v>
      </c>
      <c r="D21">
        <v>1119</v>
      </c>
      <c r="F21" s="65">
        <v>0.14111789999999999</v>
      </c>
      <c r="G21" s="65">
        <v>0</v>
      </c>
      <c r="H21" s="65">
        <v>0.2295488</v>
      </c>
      <c r="I21" s="65"/>
      <c r="J21" s="65"/>
      <c r="K21" s="65">
        <v>0.96769559999999999</v>
      </c>
      <c r="L21" s="65">
        <v>6.4189640000000006E-2</v>
      </c>
      <c r="M21" s="65"/>
      <c r="N21" s="65"/>
      <c r="O21" s="65"/>
      <c r="P21" s="65">
        <v>2.4847169999999999E-5</v>
      </c>
      <c r="Q21" s="65"/>
      <c r="R21" s="65"/>
      <c r="S21" s="65"/>
      <c r="T21" s="65"/>
      <c r="U21" s="65"/>
      <c r="V21" s="65">
        <v>0</v>
      </c>
      <c r="W21" s="65"/>
      <c r="X21" s="65"/>
      <c r="Y21" s="65"/>
      <c r="Z21" s="65">
        <v>0</v>
      </c>
    </row>
    <row r="22" spans="1:26" x14ac:dyDescent="0.35">
      <c r="A22" t="s">
        <v>19</v>
      </c>
      <c r="B22">
        <v>31.216799999999999</v>
      </c>
      <c r="C22">
        <v>0.358377</v>
      </c>
      <c r="D22">
        <v>372</v>
      </c>
      <c r="F22" s="65">
        <v>1.3023550000000001E-4</v>
      </c>
      <c r="G22" s="65">
        <v>7.5882670000000001E-4</v>
      </c>
      <c r="H22" s="65">
        <v>8.4487199999999998E-2</v>
      </c>
      <c r="I22" s="65"/>
      <c r="J22" s="65"/>
      <c r="K22" s="65">
        <v>0.64688290000000004</v>
      </c>
      <c r="L22" s="65"/>
      <c r="M22" s="65"/>
      <c r="N22" s="65">
        <v>5.6663499999999997E-5</v>
      </c>
      <c r="O22" s="65"/>
      <c r="P22" s="65">
        <v>8.229151E-6</v>
      </c>
      <c r="Q22" s="65"/>
      <c r="R22" s="65"/>
      <c r="S22" s="65"/>
      <c r="T22" s="65"/>
      <c r="U22" s="65"/>
      <c r="V22" s="65"/>
      <c r="W22" s="65"/>
      <c r="X22" s="65"/>
      <c r="Y22" s="65">
        <v>0.9782845</v>
      </c>
      <c r="Z22" s="65">
        <v>0</v>
      </c>
    </row>
    <row r="23" spans="1:26" x14ac:dyDescent="0.35">
      <c r="A23" t="s">
        <v>12</v>
      </c>
      <c r="B23">
        <v>50.084449999999997</v>
      </c>
      <c r="C23">
        <v>0.10129000000000001</v>
      </c>
      <c r="D23">
        <v>409</v>
      </c>
      <c r="F23" s="65"/>
      <c r="G23" s="65"/>
      <c r="H23" s="65">
        <v>3.4398929000000002E-2</v>
      </c>
      <c r="I23" s="65"/>
      <c r="J23" s="65"/>
      <c r="K23" s="65">
        <v>0.41009757800000002</v>
      </c>
      <c r="L23" s="65"/>
      <c r="M23" s="65"/>
      <c r="N23" s="65">
        <v>4.0529093000000002E-2</v>
      </c>
      <c r="O23" s="65"/>
      <c r="P23" s="65"/>
      <c r="Q23" s="65"/>
      <c r="R23" s="65"/>
      <c r="S23" s="65"/>
      <c r="T23" s="65"/>
      <c r="U23" s="65"/>
      <c r="V23" s="65"/>
      <c r="W23" s="65"/>
      <c r="X23" s="65">
        <v>1.0731002999999999E-2</v>
      </c>
      <c r="Y23" s="65"/>
      <c r="Z23" s="65">
        <v>2.2653669999999999E-3</v>
      </c>
    </row>
    <row r="24" spans="1:26" x14ac:dyDescent="0.35">
      <c r="A24" t="s">
        <v>191</v>
      </c>
      <c r="B24">
        <v>56.780700000000003</v>
      </c>
      <c r="C24">
        <v>0.29379</v>
      </c>
      <c r="D24">
        <v>375</v>
      </c>
      <c r="F24" s="65"/>
      <c r="G24" s="65"/>
      <c r="H24" s="65">
        <v>6.2473119999999997E-3</v>
      </c>
      <c r="I24" s="65"/>
      <c r="J24" s="65"/>
      <c r="K24" s="65">
        <v>0.54289770000000004</v>
      </c>
      <c r="L24" s="65"/>
      <c r="M24" s="65">
        <v>2.516516E-6</v>
      </c>
      <c r="N24" s="65"/>
      <c r="O24" s="65"/>
      <c r="P24" s="65">
        <v>4.0536659999999998E-4</v>
      </c>
      <c r="Q24" s="65"/>
      <c r="R24" s="65"/>
      <c r="S24" s="65"/>
      <c r="T24" s="65"/>
      <c r="U24" s="65"/>
      <c r="V24" s="65"/>
      <c r="W24" s="65"/>
      <c r="X24" s="65"/>
      <c r="Y24" s="65"/>
      <c r="Z24" s="65">
        <v>0</v>
      </c>
    </row>
    <row r="25" spans="1:26" x14ac:dyDescent="0.35">
      <c r="A25" t="s">
        <v>37</v>
      </c>
      <c r="B25">
        <v>68.595699999999994</v>
      </c>
      <c r="C25">
        <v>0.28615000000000002</v>
      </c>
      <c r="D25">
        <v>332</v>
      </c>
      <c r="F25" s="65">
        <v>0.49386512890000001</v>
      </c>
      <c r="G25" s="65">
        <v>8.6092519999999997E-4</v>
      </c>
      <c r="H25" s="65">
        <v>6.8980780000000002E-4</v>
      </c>
      <c r="I25" s="65"/>
      <c r="J25" s="65">
        <v>1.2971388699999999E-2</v>
      </c>
      <c r="K25" s="65"/>
      <c r="L25" s="65"/>
      <c r="M25" s="65"/>
      <c r="N25" s="65">
        <v>1.952858E-3</v>
      </c>
      <c r="O25" s="65"/>
      <c r="P25" s="65">
        <v>0.94636818580000004</v>
      </c>
      <c r="Q25" s="65"/>
      <c r="R25" s="65"/>
      <c r="S25" s="65"/>
      <c r="T25" s="65"/>
      <c r="U25" s="65"/>
      <c r="V25" s="65"/>
      <c r="W25" s="65"/>
      <c r="X25" s="65"/>
      <c r="Y25" s="65">
        <v>2.4498535599999999E-2</v>
      </c>
      <c r="Z25" s="65">
        <v>0</v>
      </c>
    </row>
    <row r="26" spans="1:26" x14ac:dyDescent="0.35">
      <c r="A26" t="s">
        <v>15</v>
      </c>
      <c r="B26">
        <v>45.677950000000003</v>
      </c>
      <c r="C26">
        <v>0.22356999999999999</v>
      </c>
      <c r="D26">
        <v>436</v>
      </c>
      <c r="F26" s="65">
        <v>7.099958E-4</v>
      </c>
      <c r="G26" s="65">
        <v>0.20783289999999999</v>
      </c>
      <c r="H26" s="65">
        <v>2.4123519999999999E-2</v>
      </c>
      <c r="I26" s="65"/>
      <c r="J26" s="65">
        <v>0.9775412</v>
      </c>
      <c r="K26" s="65"/>
      <c r="L26" s="65">
        <v>4.5910649999999997E-2</v>
      </c>
      <c r="M26" s="65"/>
      <c r="N26" s="65"/>
      <c r="O26" s="65"/>
      <c r="P26" s="65">
        <v>6.988925E-2</v>
      </c>
      <c r="Q26" s="65"/>
      <c r="R26" s="65"/>
      <c r="S26" s="65"/>
      <c r="T26" s="65"/>
      <c r="U26" s="65"/>
      <c r="V26" s="65">
        <v>0.31801560000000001</v>
      </c>
      <c r="W26" s="65"/>
      <c r="X26" s="65"/>
      <c r="Y26" s="65"/>
      <c r="Z26" s="65">
        <v>9.1835870000000007E-6</v>
      </c>
    </row>
    <row r="27" spans="1:26" x14ac:dyDescent="0.35">
      <c r="A27" t="s">
        <v>22</v>
      </c>
      <c r="B27">
        <v>66.204700000000003</v>
      </c>
      <c r="C27">
        <v>0.30238999999999999</v>
      </c>
      <c r="D27">
        <v>350</v>
      </c>
      <c r="F27" s="65">
        <v>1.3534480000000001E-6</v>
      </c>
      <c r="G27" s="65">
        <v>0.91165649999999998</v>
      </c>
      <c r="H27" s="65">
        <v>4.8973929999999999E-4</v>
      </c>
      <c r="I27" s="65"/>
      <c r="J27" s="65">
        <v>0.27724349999999998</v>
      </c>
      <c r="K27" s="65"/>
      <c r="L27" s="65"/>
      <c r="M27" s="65"/>
      <c r="N27" s="65">
        <v>7.3653089999999998E-4</v>
      </c>
      <c r="O27" s="65"/>
      <c r="P27" s="65">
        <v>7.3283100000000002E-3</v>
      </c>
      <c r="Q27" s="65"/>
      <c r="R27" s="65"/>
      <c r="S27" s="65"/>
      <c r="T27" s="65">
        <v>1.6184339999999998E-2</v>
      </c>
      <c r="U27" s="65"/>
      <c r="V27" s="65"/>
      <c r="W27" s="65"/>
      <c r="X27" s="65"/>
      <c r="Y27" s="65"/>
      <c r="Z27" s="65">
        <v>5.3360069999999998E-4</v>
      </c>
    </row>
    <row r="28" spans="1:26" x14ac:dyDescent="0.35">
      <c r="A28" t="s">
        <v>10</v>
      </c>
      <c r="B28">
        <v>71.670400000000001</v>
      </c>
      <c r="C28">
        <v>0.28370000000000001</v>
      </c>
      <c r="D28">
        <v>204</v>
      </c>
      <c r="F28" s="65">
        <v>5.2200247700000001E-2</v>
      </c>
      <c r="G28" s="65">
        <v>0.46907703709999998</v>
      </c>
      <c r="H28" s="65">
        <v>0.60381695290000004</v>
      </c>
      <c r="I28" s="65"/>
      <c r="J28" s="65">
        <v>1.3572488E-3</v>
      </c>
      <c r="K28" s="65"/>
      <c r="L28" s="65">
        <v>0.85212193739999997</v>
      </c>
      <c r="M28" s="65"/>
      <c r="N28" s="65"/>
      <c r="O28" s="65"/>
      <c r="P28" s="65">
        <v>0.73106739809999999</v>
      </c>
      <c r="Q28" s="65"/>
      <c r="R28" s="65"/>
      <c r="S28" s="65"/>
      <c r="T28" s="65"/>
      <c r="U28" s="65"/>
      <c r="V28" s="65"/>
      <c r="W28" s="65"/>
      <c r="X28" s="65">
        <v>1.1568406999999999E-3</v>
      </c>
      <c r="Y28" s="65"/>
      <c r="Z28" s="65">
        <v>2.8844470000000003E-4</v>
      </c>
    </row>
    <row r="29" spans="1:26" x14ac:dyDescent="0.35">
      <c r="A29" t="s">
        <v>17</v>
      </c>
      <c r="B29">
        <v>42.012999999999998</v>
      </c>
      <c r="C29">
        <v>0.50444</v>
      </c>
      <c r="D29">
        <v>425</v>
      </c>
      <c r="F29" s="65">
        <v>0.4620378</v>
      </c>
      <c r="G29" s="65">
        <v>3.293452E-4</v>
      </c>
      <c r="H29" s="65">
        <v>0.17821380000000001</v>
      </c>
      <c r="I29" s="65"/>
      <c r="J29" s="65">
        <v>0.12146</v>
      </c>
      <c r="K29" s="65"/>
      <c r="L29" s="65"/>
      <c r="M29" s="65"/>
      <c r="N29" s="65">
        <v>0</v>
      </c>
      <c r="O29" s="65"/>
      <c r="P29" s="65">
        <v>1.129121E-5</v>
      </c>
      <c r="Q29" s="65"/>
      <c r="R29" s="65"/>
      <c r="S29" s="65"/>
      <c r="T29" s="65"/>
      <c r="U29" s="65"/>
      <c r="V29" s="65">
        <v>5.3752429999999999E-5</v>
      </c>
      <c r="W29" s="65"/>
      <c r="X29" s="65"/>
      <c r="Y29" s="65"/>
      <c r="Z29" s="65">
        <v>0</v>
      </c>
    </row>
    <row r="30" spans="1:26" x14ac:dyDescent="0.35">
      <c r="A30" t="s">
        <v>26</v>
      </c>
      <c r="B30">
        <v>40.410200000000003</v>
      </c>
      <c r="C30">
        <v>0.19750000000000001</v>
      </c>
      <c r="D30">
        <v>313</v>
      </c>
      <c r="F30" s="65">
        <v>0.94512578000000003</v>
      </c>
      <c r="G30" s="65">
        <v>0.88413846900000004</v>
      </c>
      <c r="H30" s="65">
        <v>0.749733023</v>
      </c>
      <c r="I30" s="65"/>
      <c r="J30" s="65"/>
      <c r="K30" s="65">
        <v>3.3904834000000002E-2</v>
      </c>
      <c r="L30" s="65">
        <v>2.5509370000000001E-3</v>
      </c>
      <c r="M30" s="65"/>
      <c r="N30" s="65"/>
      <c r="O30" s="65"/>
      <c r="P30" s="65">
        <v>0.88934915000000003</v>
      </c>
      <c r="Q30" s="65"/>
      <c r="R30" s="65"/>
      <c r="S30" s="65"/>
      <c r="T30" s="65"/>
      <c r="U30" s="65"/>
      <c r="V30" s="65"/>
      <c r="W30" s="65"/>
      <c r="X30" s="65"/>
      <c r="Y30" s="65">
        <v>2.6235429999999999E-3</v>
      </c>
      <c r="Z30" s="65">
        <v>1.243117E-3</v>
      </c>
    </row>
    <row r="31" spans="1:26" x14ac:dyDescent="0.35">
      <c r="A31" t="s">
        <v>14</v>
      </c>
      <c r="B31">
        <v>43.855899999999998</v>
      </c>
      <c r="C31">
        <v>0.25957999999999998</v>
      </c>
      <c r="D31">
        <v>206</v>
      </c>
      <c r="F31" s="65">
        <v>4.2177140000000003E-5</v>
      </c>
      <c r="G31" s="65">
        <v>0.1025119</v>
      </c>
      <c r="H31" s="65">
        <v>0.1068057</v>
      </c>
      <c r="I31" s="65"/>
      <c r="J31" s="65"/>
      <c r="K31" s="65">
        <v>0.43533850000000002</v>
      </c>
      <c r="L31" s="65"/>
      <c r="M31" s="65"/>
      <c r="N31" s="65">
        <v>0.65845560000000003</v>
      </c>
      <c r="O31" s="65"/>
      <c r="P31" s="65">
        <v>0.25128420000000001</v>
      </c>
      <c r="Q31" s="65"/>
      <c r="R31" s="65"/>
      <c r="S31" s="65"/>
      <c r="T31" s="65"/>
      <c r="U31" s="65"/>
      <c r="V31" s="65">
        <v>0.1103727</v>
      </c>
      <c r="W31" s="65"/>
      <c r="X31" s="65"/>
      <c r="Y31" s="65"/>
      <c r="Z31" s="65">
        <v>1.8302330000000001E-4</v>
      </c>
    </row>
    <row r="32" spans="1:26" x14ac:dyDescent="0.35">
      <c r="A32" t="s">
        <v>34</v>
      </c>
      <c r="B32">
        <v>48.8018</v>
      </c>
      <c r="C32">
        <v>0.32223000000000002</v>
      </c>
      <c r="D32">
        <v>526</v>
      </c>
      <c r="F32" s="65">
        <v>0.99175690000000005</v>
      </c>
      <c r="G32" s="65">
        <v>0.90487419999999996</v>
      </c>
      <c r="H32" s="65">
        <v>3.9031949999999998E-5</v>
      </c>
      <c r="I32" s="65"/>
      <c r="J32" s="65"/>
      <c r="K32" s="65">
        <v>2.3712649999999998E-2</v>
      </c>
      <c r="L32" s="65"/>
      <c r="M32" s="65"/>
      <c r="N32" s="65">
        <v>3.1119819999999999E-2</v>
      </c>
      <c r="O32" s="65"/>
      <c r="P32" s="65">
        <v>0.6111917</v>
      </c>
      <c r="Q32" s="65"/>
      <c r="R32" s="65"/>
      <c r="S32" s="65"/>
      <c r="T32" s="65"/>
      <c r="U32" s="65"/>
      <c r="V32" s="65"/>
      <c r="W32" s="65"/>
      <c r="X32" s="65"/>
      <c r="Y32" s="65">
        <v>0</v>
      </c>
      <c r="Z32" s="65">
        <v>0</v>
      </c>
    </row>
    <row r="33" spans="1:26" x14ac:dyDescent="0.35">
      <c r="A33" t="s">
        <v>25</v>
      </c>
      <c r="B33">
        <v>71.679000000000002</v>
      </c>
      <c r="C33">
        <v>0.18329999999999999</v>
      </c>
      <c r="D33">
        <v>729</v>
      </c>
      <c r="F33" s="65">
        <v>0.63104879999999997</v>
      </c>
      <c r="G33" s="65">
        <v>0.53274460000000001</v>
      </c>
      <c r="H33" s="65">
        <v>2.331287E-4</v>
      </c>
      <c r="I33" s="65"/>
      <c r="J33" s="65"/>
      <c r="K33" s="65">
        <v>2.3343849999999998E-5</v>
      </c>
      <c r="L33" s="65"/>
      <c r="M33" s="65"/>
      <c r="N33" s="65"/>
      <c r="O33" s="65">
        <v>8.9220580000000006E-6</v>
      </c>
      <c r="P33" s="65">
        <v>1.6404849999999999E-3</v>
      </c>
      <c r="Q33" s="65"/>
      <c r="R33" s="65"/>
      <c r="S33" s="65"/>
      <c r="T33" s="65">
        <v>1.088221E-5</v>
      </c>
      <c r="U33" s="65"/>
      <c r="V33" s="65"/>
      <c r="W33" s="65"/>
      <c r="X33" s="65"/>
      <c r="Y33" s="65"/>
      <c r="Z33" s="65">
        <v>3.1695180000000001E-3</v>
      </c>
    </row>
    <row r="34" spans="1:26" x14ac:dyDescent="0.35">
      <c r="A34" t="s">
        <v>38</v>
      </c>
      <c r="B34">
        <v>33.994999999999997</v>
      </c>
      <c r="C34">
        <v>0.28277000000000002</v>
      </c>
      <c r="D34">
        <v>837</v>
      </c>
      <c r="F34" s="65"/>
      <c r="G34" s="65"/>
      <c r="H34" s="65">
        <v>5.8254860000000001E-5</v>
      </c>
      <c r="I34" s="65"/>
      <c r="J34" s="65">
        <v>1.2991939999999999E-5</v>
      </c>
      <c r="K34" s="65"/>
      <c r="L34" s="65"/>
      <c r="M34" s="65"/>
      <c r="N34" s="65"/>
      <c r="O34" s="65">
        <v>0</v>
      </c>
      <c r="P34" s="65"/>
      <c r="Q34" s="65"/>
      <c r="R34" s="65"/>
      <c r="S34" s="65"/>
      <c r="T34" s="65"/>
      <c r="U34" s="65"/>
      <c r="V34" s="65"/>
      <c r="W34" s="65"/>
      <c r="X34" s="65">
        <v>2.3493020000000002E-5</v>
      </c>
      <c r="Y34" s="65"/>
      <c r="Z34" s="65">
        <v>0</v>
      </c>
    </row>
    <row r="35" spans="1:26" x14ac:dyDescent="0.35">
      <c r="A35" t="s">
        <v>190</v>
      </c>
      <c r="B35">
        <v>22.195</v>
      </c>
      <c r="C35">
        <v>0.28370000000000001</v>
      </c>
      <c r="D35">
        <v>608</v>
      </c>
      <c r="F35" s="65"/>
      <c r="G35" s="65"/>
      <c r="H35" s="65">
        <v>4.5858549999999998E-3</v>
      </c>
      <c r="I35" s="65"/>
      <c r="J35" s="65"/>
      <c r="K35" s="65">
        <v>5.0855190000000002E-2</v>
      </c>
      <c r="L35" s="65"/>
      <c r="M35" s="65">
        <v>1.491543E-5</v>
      </c>
      <c r="N35" s="65"/>
      <c r="O35" s="65"/>
      <c r="P35" s="65"/>
      <c r="Q35" s="65"/>
      <c r="R35" s="65"/>
      <c r="S35" s="65"/>
      <c r="T35" s="65"/>
      <c r="U35" s="65"/>
      <c r="V35" s="65">
        <v>0</v>
      </c>
      <c r="W35" s="65"/>
      <c r="X35" s="65"/>
      <c r="Y35" s="65"/>
      <c r="Z35" s="65">
        <v>3.170546E-6</v>
      </c>
    </row>
    <row r="36" spans="1:26" x14ac:dyDescent="0.35">
      <c r="A36" t="s">
        <v>158</v>
      </c>
      <c r="B36">
        <v>53.911859999999997</v>
      </c>
      <c r="C36">
        <v>0.44425999999999999</v>
      </c>
      <c r="D36">
        <v>174</v>
      </c>
      <c r="F36" s="65">
        <v>0.74063829999999997</v>
      </c>
      <c r="G36" s="65">
        <v>1.284091E-5</v>
      </c>
      <c r="H36" s="65">
        <v>4.2715349999999999E-3</v>
      </c>
      <c r="I36" s="65"/>
      <c r="J36" s="65"/>
      <c r="K36" s="65">
        <v>0.93143909999999996</v>
      </c>
      <c r="L36" s="65">
        <v>0.32130429999999999</v>
      </c>
      <c r="M36" s="65"/>
      <c r="N36" s="65"/>
      <c r="O36" s="65"/>
      <c r="P36" s="65">
        <v>1.75855E-5</v>
      </c>
      <c r="Q36" s="65"/>
      <c r="R36" s="65"/>
      <c r="S36" s="65"/>
      <c r="T36" s="65"/>
      <c r="U36" s="65"/>
      <c r="V36" s="65">
        <v>0.35397079999999997</v>
      </c>
      <c r="W36" s="65"/>
      <c r="X36" s="65"/>
      <c r="Y36" s="65"/>
      <c r="Z36" s="65">
        <v>3.362159E-3</v>
      </c>
    </row>
    <row r="37" spans="1:26" x14ac:dyDescent="0.35">
      <c r="A37" t="s">
        <v>157</v>
      </c>
      <c r="B37">
        <v>87.62997</v>
      </c>
      <c r="C37">
        <v>0.1</v>
      </c>
      <c r="D37">
        <v>429</v>
      </c>
      <c r="F37" s="65">
        <v>0.3228183</v>
      </c>
      <c r="G37" s="65">
        <v>0.8502613</v>
      </c>
      <c r="H37" s="65">
        <v>2.142608E-2</v>
      </c>
      <c r="I37" s="65"/>
      <c r="J37" s="65"/>
      <c r="K37" s="65">
        <v>0.1772609</v>
      </c>
      <c r="L37" s="65">
        <v>0.20360800000000001</v>
      </c>
      <c r="M37" s="65"/>
      <c r="N37" s="65"/>
      <c r="O37" s="65"/>
      <c r="P37" s="65">
        <v>6.9902280000000005E-4</v>
      </c>
      <c r="Q37" s="65"/>
      <c r="R37" s="65"/>
      <c r="S37" s="65"/>
      <c r="T37" s="65">
        <v>9.4270240000000005E-2</v>
      </c>
      <c r="U37" s="65"/>
      <c r="V37" s="65"/>
      <c r="W37" s="65"/>
      <c r="X37" s="65"/>
      <c r="Y37" s="65"/>
      <c r="Z37" s="65">
        <v>1.2877369999999999E-5</v>
      </c>
    </row>
    <row r="38" spans="1:26" x14ac:dyDescent="0.35">
      <c r="A38" t="s">
        <v>159</v>
      </c>
      <c r="B38">
        <v>52</v>
      </c>
      <c r="C38">
        <v>0.42370000000000002</v>
      </c>
      <c r="D38">
        <v>320</v>
      </c>
      <c r="F38" s="65">
        <v>5.096784E-3</v>
      </c>
      <c r="G38" s="65">
        <v>0</v>
      </c>
      <c r="H38" s="65">
        <v>0.63668860000000005</v>
      </c>
      <c r="I38" s="65"/>
      <c r="J38" s="65"/>
      <c r="K38" s="65">
        <v>2.1168030000000001E-2</v>
      </c>
      <c r="L38" s="65"/>
      <c r="M38" s="65"/>
      <c r="N38" s="65">
        <v>6.4794710000000002E-6</v>
      </c>
      <c r="O38" s="65"/>
      <c r="P38" s="65">
        <v>2.5250630000000001E-3</v>
      </c>
      <c r="Q38" s="65"/>
      <c r="R38" s="65"/>
      <c r="S38" s="65"/>
      <c r="T38" s="65">
        <v>0.26801079999999999</v>
      </c>
      <c r="U38" s="65"/>
      <c r="V38" s="65"/>
      <c r="W38" s="65"/>
      <c r="X38" s="65"/>
      <c r="Y38" s="65"/>
      <c r="Z38" s="65">
        <v>0</v>
      </c>
    </row>
    <row r="39" spans="1:26" x14ac:dyDescent="0.35">
      <c r="A39" t="s">
        <v>160</v>
      </c>
      <c r="B39">
        <v>55.426000000000002</v>
      </c>
      <c r="C39">
        <v>0.19608999999999999</v>
      </c>
      <c r="D39">
        <v>171</v>
      </c>
      <c r="F39" s="65">
        <v>0.57883859999999998</v>
      </c>
      <c r="G39" s="65">
        <v>3.0741879999999999E-2</v>
      </c>
      <c r="H39" s="65"/>
      <c r="I39" s="65">
        <v>6.4302420000000001E-3</v>
      </c>
      <c r="J39" s="65"/>
      <c r="K39" s="65">
        <v>0.82157959999999997</v>
      </c>
      <c r="L39" s="65"/>
      <c r="M39" s="65"/>
      <c r="N39" s="65">
        <v>2.678157E-3</v>
      </c>
      <c r="O39" s="65"/>
      <c r="P39" s="65">
        <v>1.972061E-2</v>
      </c>
      <c r="Q39" s="65"/>
      <c r="R39" s="65"/>
      <c r="S39" s="65"/>
      <c r="T39" s="65"/>
      <c r="U39" s="65"/>
      <c r="V39" s="65">
        <v>6.0265430000000003E-5</v>
      </c>
      <c r="W39" s="65"/>
      <c r="X39" s="65"/>
      <c r="Y39" s="65"/>
      <c r="Z39" s="65">
        <v>4.6345150000000002E-2</v>
      </c>
    </row>
    <row r="40" spans="1:26" x14ac:dyDescent="0.35">
      <c r="A40" t="s">
        <v>187</v>
      </c>
      <c r="B40">
        <v>42.088000000000001</v>
      </c>
      <c r="C40">
        <v>0.45477849999999997</v>
      </c>
      <c r="D40">
        <v>235</v>
      </c>
      <c r="F40" s="65"/>
      <c r="G40" s="65"/>
      <c r="H40" s="65">
        <v>1.334571E-2</v>
      </c>
      <c r="I40" s="65"/>
      <c r="J40" s="65">
        <v>2.3148030000000001E-5</v>
      </c>
      <c r="K40" s="65"/>
      <c r="L40" s="65"/>
      <c r="M40" s="65"/>
      <c r="N40" s="65">
        <v>7.3071760000000003E-3</v>
      </c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>
        <v>6.1846310000000001E-4</v>
      </c>
      <c r="Z40" s="65">
        <v>3.9588010000000002E-5</v>
      </c>
    </row>
    <row r="41" spans="1:26" x14ac:dyDescent="0.35">
      <c r="A41" t="s">
        <v>188</v>
      </c>
      <c r="B41">
        <v>29.123000000000001</v>
      </c>
      <c r="C41">
        <v>0.18856800000000001</v>
      </c>
      <c r="D41">
        <v>324</v>
      </c>
      <c r="F41" s="65"/>
      <c r="G41" s="65"/>
      <c r="H41" s="65">
        <v>5.2405999999999998E-3</v>
      </c>
      <c r="I41" s="65"/>
      <c r="J41" s="65"/>
      <c r="K41" s="65">
        <v>0.2210454</v>
      </c>
      <c r="L41" s="65"/>
      <c r="M41" s="65"/>
      <c r="N41" s="65"/>
      <c r="O41" s="65">
        <v>0.37415009999999999</v>
      </c>
      <c r="P41" s="65"/>
      <c r="Q41" s="65"/>
      <c r="R41" s="65"/>
      <c r="S41" s="65"/>
      <c r="T41" s="65"/>
      <c r="U41" s="65"/>
      <c r="V41" s="65"/>
      <c r="W41" s="65"/>
      <c r="X41" s="65"/>
      <c r="Y41" s="65">
        <v>8.8151610000000006E-5</v>
      </c>
      <c r="Z41" s="65">
        <v>1.1923039999999999E-2</v>
      </c>
    </row>
    <row r="42" spans="1:26" x14ac:dyDescent="0.35">
      <c r="A42" t="s">
        <v>192</v>
      </c>
      <c r="B42">
        <v>24.643999999999998</v>
      </c>
      <c r="C42">
        <v>0.47758699999999998</v>
      </c>
      <c r="D42">
        <v>159</v>
      </c>
      <c r="F42" s="65"/>
      <c r="G42" s="65"/>
      <c r="H42" s="65">
        <v>4.2878119999999999E-2</v>
      </c>
      <c r="I42" s="65"/>
      <c r="J42" s="65"/>
      <c r="K42" s="65">
        <v>4.4850180000000003E-2</v>
      </c>
      <c r="L42" s="65"/>
      <c r="M42" s="65"/>
      <c r="N42" s="65"/>
      <c r="O42" s="65">
        <v>1.212688E-3</v>
      </c>
      <c r="P42" s="65"/>
      <c r="Q42" s="65"/>
      <c r="R42" s="65"/>
      <c r="S42" s="65"/>
      <c r="T42" s="65"/>
      <c r="U42" s="65"/>
      <c r="V42" s="65"/>
      <c r="W42" s="65"/>
      <c r="X42" s="65">
        <v>1.202496E-5</v>
      </c>
      <c r="Y42" s="65"/>
      <c r="Z42" s="65">
        <v>1.9133540000000001E-2</v>
      </c>
    </row>
    <row r="43" spans="1:26" x14ac:dyDescent="0.35">
      <c r="A43" t="s">
        <v>186</v>
      </c>
      <c r="B43">
        <v>74.289550000000006</v>
      </c>
      <c r="C43">
        <v>0.22700000000000001</v>
      </c>
      <c r="D43">
        <v>152</v>
      </c>
      <c r="F43" s="65"/>
      <c r="G43" s="65"/>
      <c r="H43" s="65">
        <v>0.68166875999999998</v>
      </c>
      <c r="I43" s="65"/>
      <c r="J43" s="65">
        <v>0</v>
      </c>
      <c r="K43" s="65"/>
      <c r="L43" s="65"/>
      <c r="M43" s="65"/>
      <c r="N43" s="65"/>
      <c r="O43" s="65">
        <v>0.21853001999999999</v>
      </c>
      <c r="P43" s="65"/>
      <c r="Q43" s="65"/>
      <c r="R43" s="65"/>
      <c r="S43" s="65"/>
      <c r="T43" s="65"/>
      <c r="U43" s="65"/>
      <c r="V43" s="65"/>
      <c r="W43" s="65"/>
      <c r="X43" s="65"/>
      <c r="Y43" s="65">
        <v>0.41585917</v>
      </c>
      <c r="Z43" s="65">
        <v>6.8750919999999993E-2</v>
      </c>
    </row>
  </sheetData>
  <conditionalFormatting sqref="F5:Z43">
    <cfRule type="containsBlanks" dxfId="59" priority="1">
      <formula>LEN(TRIM(F5))=0</formula>
    </cfRule>
    <cfRule type="cellIs" dxfId="58" priority="2" operator="equal">
      <formula>" "</formula>
    </cfRule>
    <cfRule type="cellIs" dxfId="57" priority="3" operator="lessThan">
      <formula>0.01</formula>
    </cfRule>
    <cfRule type="cellIs" dxfId="56" priority="4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4:C41"/>
  <sheetViews>
    <sheetView workbookViewId="0">
      <pane ySplit="4" topLeftCell="A5" activePane="bottomLeft" state="frozen"/>
      <selection pane="bottomLeft" activeCell="C40" sqref="A4:C40"/>
    </sheetView>
  </sheetViews>
  <sheetFormatPr defaultRowHeight="14.5" x14ac:dyDescent="0.35"/>
  <cols>
    <col min="1" max="1" width="16.54296875" bestFit="1" customWidth="1"/>
  </cols>
  <sheetData>
    <row r="4" spans="1:3" s="105" customFormat="1" ht="43.5" x14ac:dyDescent="0.35">
      <c r="A4" s="107" t="s">
        <v>0</v>
      </c>
      <c r="B4" s="108" t="s">
        <v>162</v>
      </c>
      <c r="C4" s="109" t="s">
        <v>174</v>
      </c>
    </row>
    <row r="5" spans="1:3" x14ac:dyDescent="0.35">
      <c r="A5" s="110" t="s">
        <v>36</v>
      </c>
      <c r="B5" s="111">
        <v>0</v>
      </c>
      <c r="C5" s="112"/>
    </row>
    <row r="6" spans="1:3" x14ac:dyDescent="0.35">
      <c r="A6" s="110" t="s">
        <v>23</v>
      </c>
      <c r="B6" s="111">
        <v>9.154034E-7</v>
      </c>
      <c r="C6" s="112"/>
    </row>
    <row r="7" spans="1:3" x14ac:dyDescent="0.35">
      <c r="A7" s="110" t="s">
        <v>34</v>
      </c>
      <c r="B7" s="111">
        <v>3.9031949999999998E-5</v>
      </c>
      <c r="C7" s="112"/>
    </row>
    <row r="8" spans="1:3" hidden="1" x14ac:dyDescent="0.35">
      <c r="A8" t="s">
        <v>20</v>
      </c>
      <c r="B8" s="65">
        <v>5.2027959999999998E-2</v>
      </c>
      <c r="C8" s="65"/>
    </row>
    <row r="9" spans="1:3" x14ac:dyDescent="0.35">
      <c r="A9" s="110" t="s">
        <v>38</v>
      </c>
      <c r="B9" s="111">
        <v>5.8254860000000001E-5</v>
      </c>
      <c r="C9" s="112"/>
    </row>
    <row r="10" spans="1:3" x14ac:dyDescent="0.35">
      <c r="A10" s="110" t="s">
        <v>25</v>
      </c>
      <c r="B10" s="111">
        <v>2.331287E-4</v>
      </c>
      <c r="C10" s="112"/>
    </row>
    <row r="11" spans="1:3" hidden="1" x14ac:dyDescent="0.35">
      <c r="A11" t="s">
        <v>21</v>
      </c>
      <c r="B11" s="65">
        <v>6.3764511999999995E-2</v>
      </c>
      <c r="C11" s="65"/>
    </row>
    <row r="12" spans="1:3" x14ac:dyDescent="0.35">
      <c r="A12" s="110" t="s">
        <v>22</v>
      </c>
      <c r="B12" s="111">
        <v>4.8973929999999999E-4</v>
      </c>
      <c r="C12" s="112"/>
    </row>
    <row r="13" spans="1:3" hidden="1" x14ac:dyDescent="0.35">
      <c r="A13" t="s">
        <v>13</v>
      </c>
      <c r="B13" s="65">
        <v>0.4422801677</v>
      </c>
      <c r="C13" s="65"/>
    </row>
    <row r="14" spans="1:3" x14ac:dyDescent="0.35">
      <c r="A14" s="110" t="s">
        <v>37</v>
      </c>
      <c r="B14" s="111">
        <v>6.8980780000000002E-4</v>
      </c>
      <c r="C14" s="112"/>
    </row>
    <row r="15" spans="1:3" hidden="1" x14ac:dyDescent="0.35">
      <c r="A15" t="s">
        <v>28</v>
      </c>
      <c r="B15" s="65">
        <v>0.16686029999999999</v>
      </c>
      <c r="C15" s="65"/>
    </row>
    <row r="16" spans="1:3" hidden="1" x14ac:dyDescent="0.35">
      <c r="A16" t="s">
        <v>27</v>
      </c>
      <c r="B16" s="65">
        <v>0.78139780000000003</v>
      </c>
      <c r="C16" s="65"/>
    </row>
    <row r="17" spans="1:3" x14ac:dyDescent="0.35">
      <c r="A17" s="110" t="s">
        <v>24</v>
      </c>
      <c r="B17" s="111">
        <v>2.719721E-3</v>
      </c>
      <c r="C17" s="112"/>
    </row>
    <row r="18" spans="1:3" hidden="1" x14ac:dyDescent="0.35">
      <c r="A18" t="s">
        <v>8</v>
      </c>
      <c r="B18" s="65">
        <v>0.88937600000000006</v>
      </c>
      <c r="C18" s="65"/>
    </row>
    <row r="19" spans="1:3" hidden="1" x14ac:dyDescent="0.35">
      <c r="A19" t="s">
        <v>39</v>
      </c>
      <c r="B19" s="65">
        <v>0.41623196159999998</v>
      </c>
      <c r="C19" s="65"/>
    </row>
    <row r="20" spans="1:3" hidden="1" x14ac:dyDescent="0.35">
      <c r="A20" t="s">
        <v>18</v>
      </c>
      <c r="B20" s="65">
        <v>0.2295488</v>
      </c>
      <c r="C20" s="65"/>
    </row>
    <row r="21" spans="1:3" hidden="1" x14ac:dyDescent="0.35">
      <c r="A21" t="s">
        <v>19</v>
      </c>
      <c r="B21" s="65">
        <v>8.4487199999999998E-2</v>
      </c>
      <c r="C21" s="65"/>
    </row>
    <row r="22" spans="1:3" x14ac:dyDescent="0.35">
      <c r="A22" s="110" t="s">
        <v>158</v>
      </c>
      <c r="B22" s="111">
        <v>4.2715349999999999E-3</v>
      </c>
      <c r="C22" s="112"/>
    </row>
    <row r="23" spans="1:3" x14ac:dyDescent="0.35">
      <c r="A23" s="110" t="s">
        <v>190</v>
      </c>
      <c r="B23" s="111">
        <v>4.5858549999999998E-3</v>
      </c>
      <c r="C23" s="112"/>
    </row>
    <row r="24" spans="1:3" x14ac:dyDescent="0.35">
      <c r="A24" s="110" t="s">
        <v>188</v>
      </c>
      <c r="B24" s="111">
        <v>5.2405999999999998E-3</v>
      </c>
      <c r="C24" s="112"/>
    </row>
    <row r="25" spans="1:3" x14ac:dyDescent="0.35">
      <c r="A25" s="110" t="s">
        <v>191</v>
      </c>
      <c r="B25" s="111">
        <v>6.2473119999999997E-3</v>
      </c>
      <c r="C25" s="112"/>
    </row>
    <row r="26" spans="1:3" x14ac:dyDescent="0.35">
      <c r="A26" s="110" t="s">
        <v>16</v>
      </c>
      <c r="B26" s="111">
        <v>9.9532079999999998E-3</v>
      </c>
      <c r="C26" s="112"/>
    </row>
    <row r="27" spans="1:3" hidden="1" x14ac:dyDescent="0.35">
      <c r="A27" t="s">
        <v>10</v>
      </c>
      <c r="B27" s="65">
        <v>0.60381695290000004</v>
      </c>
      <c r="C27" s="65"/>
    </row>
    <row r="28" spans="1:3" hidden="1" x14ac:dyDescent="0.35">
      <c r="A28" t="s">
        <v>17</v>
      </c>
      <c r="B28" s="65">
        <v>0.17821380000000001</v>
      </c>
      <c r="C28" s="65"/>
    </row>
    <row r="29" spans="1:3" hidden="1" x14ac:dyDescent="0.35">
      <c r="A29" t="s">
        <v>26</v>
      </c>
      <c r="B29" s="65">
        <v>0.749733023</v>
      </c>
      <c r="C29" s="65"/>
    </row>
    <row r="30" spans="1:3" hidden="1" x14ac:dyDescent="0.35">
      <c r="A30" t="s">
        <v>14</v>
      </c>
      <c r="B30" s="65">
        <v>0.1068057</v>
      </c>
      <c r="C30" s="65"/>
    </row>
    <row r="31" spans="1:3" x14ac:dyDescent="0.35">
      <c r="A31" s="110" t="s">
        <v>187</v>
      </c>
      <c r="B31" s="111">
        <v>1.334571E-2</v>
      </c>
      <c r="C31" s="112"/>
    </row>
    <row r="32" spans="1:3" x14ac:dyDescent="0.35">
      <c r="A32" s="110" t="s">
        <v>157</v>
      </c>
      <c r="B32" s="111">
        <v>2.142608E-2</v>
      </c>
      <c r="C32" s="112"/>
    </row>
    <row r="33" spans="1:3" x14ac:dyDescent="0.35">
      <c r="A33" s="110" t="s">
        <v>15</v>
      </c>
      <c r="B33" s="111">
        <v>2.4123519999999999E-2</v>
      </c>
      <c r="C33" s="112"/>
    </row>
    <row r="34" spans="1:3" x14ac:dyDescent="0.35">
      <c r="A34" s="110" t="s">
        <v>156</v>
      </c>
      <c r="B34" s="111">
        <v>3.1892219999999999E-2</v>
      </c>
      <c r="C34" s="112"/>
    </row>
    <row r="35" spans="1:3" x14ac:dyDescent="0.35">
      <c r="A35" s="110" t="s">
        <v>12</v>
      </c>
      <c r="B35" s="111">
        <v>3.4398929000000002E-2</v>
      </c>
      <c r="C35" s="112"/>
    </row>
    <row r="36" spans="1:3" x14ac:dyDescent="0.35">
      <c r="A36" s="110" t="s">
        <v>11</v>
      </c>
      <c r="B36" s="111">
        <v>4.0799929999999998E-2</v>
      </c>
      <c r="C36" s="112"/>
    </row>
    <row r="37" spans="1:3" hidden="1" x14ac:dyDescent="0.35">
      <c r="A37" t="s">
        <v>159</v>
      </c>
      <c r="B37" s="65">
        <v>0.63668860000000005</v>
      </c>
      <c r="C37" s="65"/>
    </row>
    <row r="38" spans="1:3" x14ac:dyDescent="0.35">
      <c r="A38" s="110" t="s">
        <v>192</v>
      </c>
      <c r="B38" s="111">
        <v>4.2878119999999999E-2</v>
      </c>
      <c r="C38" s="112"/>
    </row>
    <row r="39" spans="1:3" x14ac:dyDescent="0.35">
      <c r="A39" s="110" t="s">
        <v>7</v>
      </c>
      <c r="B39" s="111">
        <v>4.3122634999999999E-2</v>
      </c>
      <c r="C39" s="112"/>
    </row>
    <row r="40" spans="1:3" x14ac:dyDescent="0.35">
      <c r="A40" s="64" t="s">
        <v>160</v>
      </c>
      <c r="B40" s="113"/>
      <c r="C40" s="114">
        <v>6.4302420000000001E-3</v>
      </c>
    </row>
    <row r="41" spans="1:3" hidden="1" x14ac:dyDescent="0.35">
      <c r="A41" t="s">
        <v>186</v>
      </c>
      <c r="B41" s="65">
        <v>0.68166875999999998</v>
      </c>
      <c r="C41" s="65"/>
    </row>
  </sheetData>
  <autoFilter ref="A5:C41">
    <filterColumn colId="1">
      <filters blank="1">
        <filter val="0.00E+00"/>
        <filter val="1.33E-02"/>
        <filter val="2.14E-02"/>
        <filter val="2.33E-04"/>
        <filter val="2.41E-02"/>
        <filter val="2.72E-03"/>
        <filter val="3.19E-02"/>
        <filter val="3.44E-02"/>
        <filter val="3.90E-05"/>
        <filter val="4.08E-02"/>
        <filter val="4.27E-03"/>
        <filter val="4.29E-02"/>
        <filter val="4.31E-02"/>
        <filter val="4.59E-03"/>
        <filter val="4.90E-04"/>
        <filter val="5.24E-03"/>
        <filter val="5.83E-05"/>
        <filter val="6.25E-03"/>
        <filter val="6.90E-04"/>
        <filter val="9.15E-07"/>
        <filter val="9.95E-03"/>
      </filters>
    </filterColumn>
  </autoFilter>
  <sortState ref="A5:C41">
    <sortCondition ref="B5:B41"/>
  </sortState>
  <conditionalFormatting sqref="B5:C41">
    <cfRule type="containsBlanks" dxfId="55" priority="1">
      <formula>LEN(TRIM(B5))=0</formula>
    </cfRule>
    <cfRule type="cellIs" dxfId="54" priority="2" operator="equal">
      <formula>" "</formula>
    </cfRule>
    <cfRule type="cellIs" dxfId="53" priority="3" operator="lessThan">
      <formula>0.01</formula>
    </cfRule>
    <cfRule type="cellIs" dxfId="52" priority="4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27"/>
  <sheetViews>
    <sheetView workbookViewId="0">
      <pane ySplit="4" topLeftCell="A18" activePane="bottomLeft" state="frozen"/>
      <selection pane="bottomLeft" activeCell="E26" sqref="E26"/>
    </sheetView>
  </sheetViews>
  <sheetFormatPr defaultRowHeight="14.5" x14ac:dyDescent="0.35"/>
  <cols>
    <col min="1" max="1" width="16.54296875" bestFit="1" customWidth="1"/>
  </cols>
  <sheetData>
    <row r="4" spans="1:3" s="105" customFormat="1" ht="43.5" x14ac:dyDescent="0.35">
      <c r="A4" s="107" t="s">
        <v>0</v>
      </c>
      <c r="B4" s="108" t="s">
        <v>162</v>
      </c>
      <c r="C4" s="109" t="s">
        <v>174</v>
      </c>
    </row>
    <row r="5" spans="1:3" x14ac:dyDescent="0.35">
      <c r="A5" s="122" t="s">
        <v>36</v>
      </c>
      <c r="B5" s="111">
        <v>0</v>
      </c>
      <c r="C5" s="106"/>
    </row>
    <row r="6" spans="1:3" x14ac:dyDescent="0.35">
      <c r="A6" s="122" t="s">
        <v>23</v>
      </c>
      <c r="B6" s="111">
        <v>9.154034E-7</v>
      </c>
      <c r="C6" s="106"/>
    </row>
    <row r="7" spans="1:3" x14ac:dyDescent="0.35">
      <c r="A7" s="122" t="s">
        <v>22</v>
      </c>
      <c r="B7" s="111">
        <v>1.185418E-6</v>
      </c>
      <c r="C7" s="106"/>
    </row>
    <row r="8" spans="1:3" x14ac:dyDescent="0.35">
      <c r="A8" s="122" t="s">
        <v>25</v>
      </c>
      <c r="B8" s="111">
        <v>2.5071840000000001E-4</v>
      </c>
      <c r="C8" s="106"/>
    </row>
    <row r="9" spans="1:3" x14ac:dyDescent="0.35">
      <c r="A9" s="122" t="s">
        <v>19</v>
      </c>
      <c r="B9" s="111">
        <v>4.5301059999999999E-4</v>
      </c>
      <c r="C9" s="106"/>
    </row>
    <row r="10" spans="1:3" x14ac:dyDescent="0.35">
      <c r="A10" s="122" t="s">
        <v>191</v>
      </c>
      <c r="B10" s="117">
        <v>6.5556890000000002E-4</v>
      </c>
      <c r="C10" s="106"/>
    </row>
    <row r="11" spans="1:3" x14ac:dyDescent="0.35">
      <c r="A11" s="122" t="s">
        <v>188</v>
      </c>
      <c r="B11" s="111">
        <v>7.8968750000000002E-4</v>
      </c>
      <c r="C11" s="106"/>
    </row>
    <row r="12" spans="1:3" x14ac:dyDescent="0.35">
      <c r="A12" s="122" t="s">
        <v>13</v>
      </c>
      <c r="B12" s="111">
        <v>1.0896514E-3</v>
      </c>
      <c r="C12" s="106"/>
    </row>
    <row r="13" spans="1:3" x14ac:dyDescent="0.35">
      <c r="A13" s="122" t="s">
        <v>17</v>
      </c>
      <c r="B13" s="111">
        <v>1.418215E-3</v>
      </c>
      <c r="C13" s="106"/>
    </row>
    <row r="14" spans="1:3" x14ac:dyDescent="0.35">
      <c r="A14" s="122" t="s">
        <v>24</v>
      </c>
      <c r="B14" s="111">
        <v>1.4512450000000001E-3</v>
      </c>
      <c r="C14" s="106"/>
    </row>
    <row r="15" spans="1:3" x14ac:dyDescent="0.35">
      <c r="A15" s="122" t="s">
        <v>27</v>
      </c>
      <c r="B15" s="111">
        <v>3.7077809999999998E-3</v>
      </c>
      <c r="C15" s="106"/>
    </row>
    <row r="16" spans="1:3" x14ac:dyDescent="0.35">
      <c r="A16" s="122" t="s">
        <v>6</v>
      </c>
      <c r="B16" s="111">
        <v>3.9310619999999999E-3</v>
      </c>
      <c r="C16" s="106"/>
    </row>
    <row r="17" spans="1:3" x14ac:dyDescent="0.35">
      <c r="A17" s="122" t="s">
        <v>38</v>
      </c>
      <c r="B17" s="111">
        <v>5.088502E-3</v>
      </c>
      <c r="C17" s="106"/>
    </row>
    <row r="18" spans="1:3" x14ac:dyDescent="0.35">
      <c r="A18" s="122" t="s">
        <v>28</v>
      </c>
      <c r="B18" s="111">
        <v>5.8774259000000002E-3</v>
      </c>
      <c r="C18" s="106"/>
    </row>
    <row r="19" spans="1:3" x14ac:dyDescent="0.35">
      <c r="A19" s="122" t="s">
        <v>7</v>
      </c>
      <c r="B19" s="111">
        <v>8.5567639999999997E-3</v>
      </c>
      <c r="C19" s="106"/>
    </row>
    <row r="20" spans="1:3" x14ac:dyDescent="0.35">
      <c r="A20" s="122" t="s">
        <v>34</v>
      </c>
      <c r="B20" s="111">
        <v>9.373747E-3</v>
      </c>
      <c r="C20" s="106"/>
    </row>
    <row r="21" spans="1:3" x14ac:dyDescent="0.35">
      <c r="A21" s="122" t="s">
        <v>190</v>
      </c>
      <c r="B21" s="111">
        <v>1.5721079999999998E-2</v>
      </c>
      <c r="C21" s="106"/>
    </row>
    <row r="22" spans="1:3" x14ac:dyDescent="0.35">
      <c r="A22" s="122" t="s">
        <v>12</v>
      </c>
      <c r="B22" s="111">
        <v>2.17170922E-2</v>
      </c>
      <c r="C22" s="106"/>
    </row>
    <row r="23" spans="1:3" x14ac:dyDescent="0.35">
      <c r="A23" s="122" t="s">
        <v>11</v>
      </c>
      <c r="B23" s="111">
        <v>2.2532590000000002E-2</v>
      </c>
      <c r="C23" s="106"/>
    </row>
    <row r="24" spans="1:3" x14ac:dyDescent="0.35">
      <c r="A24" s="122" t="s">
        <v>9</v>
      </c>
      <c r="B24" s="111">
        <v>3.6497229999999999E-2</v>
      </c>
      <c r="C24" s="106"/>
    </row>
    <row r="25" spans="1:3" x14ac:dyDescent="0.35">
      <c r="A25" s="122" t="s">
        <v>157</v>
      </c>
      <c r="B25" s="117">
        <v>4.6482442999999998E-2</v>
      </c>
      <c r="C25" s="106"/>
    </row>
    <row r="26" spans="1:3" x14ac:dyDescent="0.35">
      <c r="A26" s="122" t="s">
        <v>160</v>
      </c>
      <c r="B26" s="117"/>
      <c r="C26" s="106">
        <v>2.6728910000000002E-3</v>
      </c>
    </row>
    <row r="27" spans="1:3" x14ac:dyDescent="0.35">
      <c r="A27" s="123" t="s">
        <v>35</v>
      </c>
      <c r="B27" s="118"/>
      <c r="C27" s="114">
        <v>6.7147481E-3</v>
      </c>
    </row>
  </sheetData>
  <autoFilter ref="A5:C25"/>
  <sortState ref="A5:C27">
    <sortCondition ref="B5:B27"/>
    <sortCondition ref="C5:C27"/>
  </sortState>
  <conditionalFormatting sqref="B5:C27">
    <cfRule type="containsBlanks" dxfId="51" priority="1">
      <formula>LEN(TRIM(B5))=0</formula>
    </cfRule>
    <cfRule type="containsBlanks" priority="2">
      <formula>LEN(TRIM(B5))=0</formula>
    </cfRule>
    <cfRule type="cellIs" dxfId="50" priority="3" operator="lessThan">
      <formula>0.01</formula>
    </cfRule>
    <cfRule type="cellIs" dxfId="49" priority="4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4:E43"/>
  <sheetViews>
    <sheetView workbookViewId="0">
      <pane ySplit="4" topLeftCell="A5" activePane="bottomLeft" state="frozen"/>
      <selection pane="bottomLeft" activeCell="E42" sqref="A4:E42"/>
    </sheetView>
  </sheetViews>
  <sheetFormatPr defaultRowHeight="14.5" x14ac:dyDescent="0.35"/>
  <cols>
    <col min="1" max="1" width="16.54296875" bestFit="1" customWidth="1"/>
    <col min="2" max="3" width="10.08984375" customWidth="1"/>
  </cols>
  <sheetData>
    <row r="4" spans="1:5" s="105" customFormat="1" ht="29" x14ac:dyDescent="0.35">
      <c r="A4" s="107" t="s">
        <v>0</v>
      </c>
      <c r="B4" s="108" t="s">
        <v>163</v>
      </c>
      <c r="C4" s="108" t="s">
        <v>164</v>
      </c>
      <c r="D4" s="108" t="s">
        <v>165</v>
      </c>
      <c r="E4" s="109" t="s">
        <v>166</v>
      </c>
    </row>
    <row r="5" spans="1:5" x14ac:dyDescent="0.35">
      <c r="A5" s="110" t="s">
        <v>156</v>
      </c>
      <c r="B5" s="111">
        <v>2.6372599999999999E-5</v>
      </c>
      <c r="C5" s="111"/>
      <c r="D5" s="111"/>
      <c r="E5" s="112"/>
    </row>
    <row r="6" spans="1:5" x14ac:dyDescent="0.35">
      <c r="A6" s="110" t="s">
        <v>9</v>
      </c>
      <c r="B6" s="111">
        <v>1.237039E-4</v>
      </c>
      <c r="C6" s="111"/>
      <c r="D6" s="117"/>
      <c r="E6" s="106"/>
    </row>
    <row r="7" spans="1:5" x14ac:dyDescent="0.35">
      <c r="A7" s="110" t="s">
        <v>16</v>
      </c>
      <c r="B7" s="111">
        <v>4.578909E-4</v>
      </c>
      <c r="C7" s="111"/>
      <c r="D7" s="111"/>
      <c r="E7" s="112"/>
    </row>
    <row r="8" spans="1:5" x14ac:dyDescent="0.35">
      <c r="A8" s="110" t="s">
        <v>26</v>
      </c>
      <c r="B8" s="111">
        <v>2.5509370000000001E-3</v>
      </c>
      <c r="C8" s="111"/>
      <c r="D8" s="111"/>
      <c r="E8" s="112"/>
    </row>
    <row r="9" spans="1:5" x14ac:dyDescent="0.35">
      <c r="A9" s="110" t="s">
        <v>28</v>
      </c>
      <c r="B9" s="111">
        <v>3.1907440000000002E-2</v>
      </c>
      <c r="C9" s="111"/>
      <c r="D9" s="111"/>
      <c r="E9" s="112"/>
    </row>
    <row r="10" spans="1:5" x14ac:dyDescent="0.35">
      <c r="A10" s="110" t="s">
        <v>27</v>
      </c>
      <c r="B10" s="111">
        <v>3.482669E-2</v>
      </c>
      <c r="C10" s="111"/>
      <c r="D10" s="111"/>
      <c r="E10" s="112"/>
    </row>
    <row r="11" spans="1:5" x14ac:dyDescent="0.35">
      <c r="A11" s="110" t="s">
        <v>15</v>
      </c>
      <c r="B11" s="111">
        <v>4.5910649999999997E-2</v>
      </c>
      <c r="C11" s="111"/>
      <c r="D11" s="111"/>
      <c r="E11" s="112"/>
    </row>
    <row r="12" spans="1:5" x14ac:dyDescent="0.35">
      <c r="A12" s="110" t="s">
        <v>191</v>
      </c>
      <c r="B12" s="111"/>
      <c r="C12" s="111">
        <v>2.516516E-6</v>
      </c>
      <c r="D12" s="111"/>
      <c r="E12" s="112"/>
    </row>
    <row r="13" spans="1:5" x14ac:dyDescent="0.35">
      <c r="A13" s="110" t="s">
        <v>190</v>
      </c>
      <c r="B13" s="111"/>
      <c r="C13" s="111">
        <v>1.491543E-5</v>
      </c>
      <c r="D13" s="111"/>
      <c r="E13" s="112"/>
    </row>
    <row r="14" spans="1:5" hidden="1" x14ac:dyDescent="0.35">
      <c r="A14" t="s">
        <v>13</v>
      </c>
      <c r="B14" s="65"/>
      <c r="C14" s="65">
        <v>6.0554413100000003E-2</v>
      </c>
      <c r="D14" s="65"/>
      <c r="E14" s="65"/>
    </row>
    <row r="15" spans="1:5" x14ac:dyDescent="0.35">
      <c r="A15" s="110" t="s">
        <v>20</v>
      </c>
      <c r="B15" s="111"/>
      <c r="C15" s="111">
        <v>4.1243260000000003E-5</v>
      </c>
      <c r="D15" s="111"/>
      <c r="E15" s="112"/>
    </row>
    <row r="16" spans="1:5" x14ac:dyDescent="0.35">
      <c r="A16" s="110" t="s">
        <v>24</v>
      </c>
      <c r="B16" s="111"/>
      <c r="C16" s="111">
        <v>1.9388270000000001E-4</v>
      </c>
      <c r="D16" s="111"/>
      <c r="E16" s="112"/>
    </row>
    <row r="17" spans="1:5" x14ac:dyDescent="0.35">
      <c r="A17" s="110" t="s">
        <v>23</v>
      </c>
      <c r="B17" s="111"/>
      <c r="C17" s="111"/>
      <c r="D17" s="111">
        <v>0</v>
      </c>
      <c r="E17" s="112"/>
    </row>
    <row r="18" spans="1:5" x14ac:dyDescent="0.35">
      <c r="A18" s="110" t="s">
        <v>17</v>
      </c>
      <c r="B18" s="111"/>
      <c r="C18" s="111"/>
      <c r="D18" s="111">
        <v>0</v>
      </c>
      <c r="E18" s="112"/>
    </row>
    <row r="19" spans="1:5" x14ac:dyDescent="0.35">
      <c r="A19" s="110" t="s">
        <v>159</v>
      </c>
      <c r="B19" s="111"/>
      <c r="C19" s="111"/>
      <c r="D19" s="111">
        <v>6.4794710000000002E-6</v>
      </c>
      <c r="E19" s="112"/>
    </row>
    <row r="20" spans="1:5" hidden="1" x14ac:dyDescent="0.35">
      <c r="A20" t="s">
        <v>39</v>
      </c>
      <c r="B20" s="65">
        <v>0.17775707439999999</v>
      </c>
      <c r="C20" s="65"/>
      <c r="D20" s="65"/>
      <c r="E20" s="65"/>
    </row>
    <row r="21" spans="1:5" hidden="1" x14ac:dyDescent="0.35">
      <c r="A21" t="s">
        <v>18</v>
      </c>
      <c r="B21" s="65">
        <v>6.4189640000000006E-2</v>
      </c>
      <c r="C21" s="65"/>
      <c r="D21" s="65"/>
      <c r="E21" s="65"/>
    </row>
    <row r="22" spans="1:5" x14ac:dyDescent="0.35">
      <c r="A22" s="110" t="s">
        <v>19</v>
      </c>
      <c r="B22" s="111"/>
      <c r="C22" s="111"/>
      <c r="D22" s="111">
        <v>5.6663499999999997E-5</v>
      </c>
      <c r="E22" s="112"/>
    </row>
    <row r="23" spans="1:5" x14ac:dyDescent="0.35">
      <c r="A23" s="110" t="s">
        <v>22</v>
      </c>
      <c r="B23" s="111"/>
      <c r="C23" s="111"/>
      <c r="D23" s="111">
        <v>7.3653089999999998E-4</v>
      </c>
      <c r="E23" s="112"/>
    </row>
    <row r="24" spans="1:5" x14ac:dyDescent="0.35">
      <c r="A24" s="110" t="s">
        <v>37</v>
      </c>
      <c r="B24" s="111"/>
      <c r="C24" s="111"/>
      <c r="D24" s="111">
        <v>1.952858E-3</v>
      </c>
      <c r="E24" s="112"/>
    </row>
    <row r="25" spans="1:5" x14ac:dyDescent="0.35">
      <c r="A25" s="110" t="s">
        <v>160</v>
      </c>
      <c r="B25" s="111"/>
      <c r="C25" s="111"/>
      <c r="D25" s="111">
        <v>2.678157E-3</v>
      </c>
      <c r="E25" s="112"/>
    </row>
    <row r="26" spans="1:5" x14ac:dyDescent="0.35">
      <c r="A26" s="110" t="s">
        <v>7</v>
      </c>
      <c r="B26" s="111"/>
      <c r="C26" s="111"/>
      <c r="D26" s="111">
        <v>3.4329159999999998E-3</v>
      </c>
      <c r="E26" s="112"/>
    </row>
    <row r="27" spans="1:5" x14ac:dyDescent="0.35">
      <c r="A27" s="110" t="s">
        <v>187</v>
      </c>
      <c r="B27" s="111"/>
      <c r="C27" s="111"/>
      <c r="D27" s="111">
        <v>7.3071760000000003E-3</v>
      </c>
      <c r="E27" s="112"/>
    </row>
    <row r="28" spans="1:5" hidden="1" x14ac:dyDescent="0.35">
      <c r="A28" t="s">
        <v>10</v>
      </c>
      <c r="B28" s="65">
        <v>0.85212193739999997</v>
      </c>
      <c r="C28" s="65"/>
      <c r="D28" s="65"/>
      <c r="E28" s="65"/>
    </row>
    <row r="29" spans="1:5" x14ac:dyDescent="0.35">
      <c r="A29" s="110" t="s">
        <v>21</v>
      </c>
      <c r="B29" s="111"/>
      <c r="C29" s="111"/>
      <c r="D29" s="111">
        <v>1.5968158999999999E-2</v>
      </c>
      <c r="E29" s="112"/>
    </row>
    <row r="30" spans="1:5" x14ac:dyDescent="0.35">
      <c r="A30" s="110" t="s">
        <v>34</v>
      </c>
      <c r="B30" s="111"/>
      <c r="C30" s="111"/>
      <c r="D30" s="111">
        <v>3.1119819999999999E-2</v>
      </c>
      <c r="E30" s="112"/>
    </row>
    <row r="31" spans="1:5" hidden="1" x14ac:dyDescent="0.35">
      <c r="A31" t="s">
        <v>14</v>
      </c>
      <c r="B31" s="65"/>
      <c r="C31" s="65"/>
      <c r="D31" s="65">
        <v>0.65845560000000003</v>
      </c>
      <c r="E31" s="65"/>
    </row>
    <row r="32" spans="1:5" x14ac:dyDescent="0.35">
      <c r="A32" s="110" t="s">
        <v>12</v>
      </c>
      <c r="B32" s="111"/>
      <c r="C32" s="111"/>
      <c r="D32" s="111">
        <v>4.0529093000000002E-2</v>
      </c>
      <c r="E32" s="112"/>
    </row>
    <row r="33" spans="1:5" x14ac:dyDescent="0.35">
      <c r="A33" s="110" t="s">
        <v>38</v>
      </c>
      <c r="B33" s="111"/>
      <c r="C33" s="111"/>
      <c r="D33" s="111"/>
      <c r="E33" s="112">
        <v>0</v>
      </c>
    </row>
    <row r="34" spans="1:5" x14ac:dyDescent="0.35">
      <c r="A34" s="110" t="s">
        <v>25</v>
      </c>
      <c r="B34" s="111"/>
      <c r="C34" s="111"/>
      <c r="D34" s="111"/>
      <c r="E34" s="112">
        <v>8.9220580000000006E-6</v>
      </c>
    </row>
    <row r="35" spans="1:5" x14ac:dyDescent="0.35">
      <c r="A35" s="110" t="s">
        <v>11</v>
      </c>
      <c r="B35" s="111"/>
      <c r="C35" s="111"/>
      <c r="D35" s="117"/>
      <c r="E35" s="112">
        <v>5.3813929999999999E-5</v>
      </c>
    </row>
    <row r="36" spans="1:5" hidden="1" x14ac:dyDescent="0.35">
      <c r="A36" t="s">
        <v>158</v>
      </c>
      <c r="B36" s="65">
        <v>0.32130429999999999</v>
      </c>
      <c r="C36" s="65"/>
      <c r="D36" s="65"/>
      <c r="E36" s="65"/>
    </row>
    <row r="37" spans="1:5" hidden="1" x14ac:dyDescent="0.35">
      <c r="A37" t="s">
        <v>157</v>
      </c>
      <c r="B37" s="65">
        <v>0.20360800000000001</v>
      </c>
      <c r="C37" s="65"/>
      <c r="D37" s="65"/>
      <c r="E37" s="65"/>
    </row>
    <row r="38" spans="1:5" x14ac:dyDescent="0.35">
      <c r="A38" s="110" t="s">
        <v>8</v>
      </c>
      <c r="B38" s="111"/>
      <c r="C38" s="111"/>
      <c r="D38" s="111"/>
      <c r="E38" s="112">
        <v>6.0030459999999998E-5</v>
      </c>
    </row>
    <row r="39" spans="1:5" x14ac:dyDescent="0.35">
      <c r="A39" s="110" t="s">
        <v>192</v>
      </c>
      <c r="B39" s="111"/>
      <c r="C39" s="111"/>
      <c r="D39" s="111"/>
      <c r="E39" s="112">
        <v>1.212688E-3</v>
      </c>
    </row>
    <row r="40" spans="1:5" x14ac:dyDescent="0.35">
      <c r="A40" s="110" t="s">
        <v>35</v>
      </c>
      <c r="B40" s="111"/>
      <c r="C40" s="111"/>
      <c r="D40" s="111"/>
      <c r="E40" s="112">
        <v>3.6382913999999998E-3</v>
      </c>
    </row>
    <row r="41" spans="1:5" hidden="1" x14ac:dyDescent="0.35">
      <c r="A41" t="s">
        <v>188</v>
      </c>
      <c r="B41" s="65"/>
      <c r="C41" s="65"/>
      <c r="D41" s="65"/>
      <c r="E41" s="65">
        <v>0.37415009999999999</v>
      </c>
    </row>
    <row r="42" spans="1:5" x14ac:dyDescent="0.35">
      <c r="A42" s="64" t="s">
        <v>36</v>
      </c>
      <c r="B42" s="113"/>
      <c r="C42" s="113"/>
      <c r="D42" s="113"/>
      <c r="E42" s="114">
        <v>4.2160050000000001E-3</v>
      </c>
    </row>
    <row r="43" spans="1:5" hidden="1" x14ac:dyDescent="0.35">
      <c r="A43" t="s">
        <v>186</v>
      </c>
      <c r="B43" s="65"/>
      <c r="C43" s="65"/>
      <c r="D43" s="65"/>
      <c r="E43" s="65">
        <v>0.21853001999999999</v>
      </c>
    </row>
  </sheetData>
  <autoFilter ref="A4:E43">
    <filterColumn colId="1">
      <filters blank="1">
        <filter val="1.24E-04"/>
        <filter val="2.55E-03"/>
        <filter val="2.64E-05"/>
        <filter val="3.19E-02"/>
        <filter val="3.48E-02"/>
        <filter val="4.58E-04"/>
        <filter val="4.59E-02"/>
      </filters>
    </filterColumn>
    <filterColumn colId="2">
      <filters blank="1">
        <filter val="1.49E-05"/>
        <filter val="1.94E-04"/>
        <filter val="2.52E-06"/>
        <filter val="4.12E-05"/>
      </filters>
    </filterColumn>
    <filterColumn colId="3">
      <filters blank="1">
        <filter val="0.00E+00"/>
        <filter val="1.60E-02"/>
        <filter val="1.95E-03"/>
        <filter val="2.68E-03"/>
        <filter val="3.11E-02"/>
        <filter val="3.43E-03"/>
        <filter val="4.05E-02"/>
        <filter val="5.67E-05"/>
        <filter val="6.48E-06"/>
        <filter val="7.31E-03"/>
        <filter val="7.37E-04"/>
      </filters>
    </filterColumn>
    <filterColumn colId="4">
      <filters blank="1">
        <filter val="0.00E+00"/>
        <filter val="1.21E-03"/>
        <filter val="3.64E-03"/>
        <filter val="4.22E-03"/>
        <filter val="5.38E-05"/>
        <filter val="6.00E-05"/>
        <filter val="8.92E-06"/>
      </filters>
    </filterColumn>
  </autoFilter>
  <sortState ref="A5:E42">
    <sortCondition ref="B5:B42"/>
    <sortCondition ref="C5:C42"/>
    <sortCondition ref="D5:D42"/>
    <sortCondition ref="E5:E42"/>
  </sortState>
  <conditionalFormatting sqref="B5:E43">
    <cfRule type="containsBlanks" dxfId="48" priority="1">
      <formula>LEN(TRIM(B5))=0</formula>
    </cfRule>
    <cfRule type="cellIs" dxfId="47" priority="2" operator="equal">
      <formula>" "</formula>
    </cfRule>
    <cfRule type="cellIs" dxfId="46" priority="3" operator="lessThan">
      <formula>0.01</formula>
    </cfRule>
    <cfRule type="cellIs" dxfId="45" priority="4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4:K43"/>
  <sheetViews>
    <sheetView workbookViewId="0">
      <pane ySplit="4" topLeftCell="A5" activePane="bottomLeft" state="frozen"/>
      <selection pane="bottomLeft" activeCell="G6" sqref="G6:H6"/>
    </sheetView>
  </sheetViews>
  <sheetFormatPr defaultRowHeight="14.5" x14ac:dyDescent="0.35"/>
  <cols>
    <col min="1" max="1" width="16.54296875" bestFit="1" customWidth="1"/>
    <col min="2" max="2" width="10.81640625" customWidth="1"/>
    <col min="3" max="3" width="10.54296875" customWidth="1"/>
    <col min="4" max="5" width="11.08984375" customWidth="1"/>
    <col min="7" max="7" width="16.6328125" bestFit="1" customWidth="1"/>
    <col min="8" max="11" width="11.81640625" bestFit="1" customWidth="1"/>
  </cols>
  <sheetData>
    <row r="4" spans="1:11" s="105" customFormat="1" ht="58" x14ac:dyDescent="0.35">
      <c r="A4" s="107" t="s">
        <v>0</v>
      </c>
      <c r="B4" s="108" t="s">
        <v>283</v>
      </c>
      <c r="C4" s="108" t="s">
        <v>278</v>
      </c>
      <c r="D4" s="108" t="s">
        <v>279</v>
      </c>
      <c r="E4" s="109" t="s">
        <v>281</v>
      </c>
      <c r="G4" s="107" t="s">
        <v>0</v>
      </c>
      <c r="H4" s="108" t="s">
        <v>278</v>
      </c>
      <c r="I4" s="108" t="s">
        <v>279</v>
      </c>
      <c r="J4" s="108" t="s">
        <v>296</v>
      </c>
      <c r="K4" s="109" t="s">
        <v>281</v>
      </c>
    </row>
    <row r="5" spans="1:11" x14ac:dyDescent="0.35">
      <c r="A5" s="110" t="s">
        <v>19</v>
      </c>
      <c r="B5" s="111">
        <v>8.229151E-6</v>
      </c>
      <c r="C5" s="111"/>
      <c r="D5" s="111"/>
      <c r="E5" s="112"/>
      <c r="G5" s="122"/>
      <c r="I5" s="65"/>
      <c r="J5" s="65"/>
      <c r="K5" s="106"/>
    </row>
    <row r="6" spans="1:11" x14ac:dyDescent="0.35">
      <c r="A6" s="110" t="s">
        <v>17</v>
      </c>
      <c r="B6" s="111">
        <v>1.129121E-5</v>
      </c>
      <c r="C6" s="111"/>
      <c r="D6" s="111"/>
      <c r="E6" s="112"/>
      <c r="G6" s="122" t="s">
        <v>11</v>
      </c>
      <c r="H6" s="65">
        <v>6.9179449999999998E-4</v>
      </c>
      <c r="K6" s="106"/>
    </row>
    <row r="7" spans="1:11" x14ac:dyDescent="0.35">
      <c r="A7" s="110" t="s">
        <v>158</v>
      </c>
      <c r="B7" s="111">
        <v>1.75855E-5</v>
      </c>
      <c r="C7" s="111"/>
      <c r="D7" s="111"/>
      <c r="E7" s="112"/>
      <c r="G7" s="122" t="s">
        <v>36</v>
      </c>
      <c r="H7">
        <v>0.12100669999999999</v>
      </c>
      <c r="K7" s="106"/>
    </row>
    <row r="8" spans="1:11" hidden="1" x14ac:dyDescent="0.35">
      <c r="A8" t="s">
        <v>21</v>
      </c>
      <c r="B8" s="65">
        <v>0.353863969</v>
      </c>
      <c r="C8" s="65"/>
      <c r="D8" s="65"/>
      <c r="E8" s="65"/>
      <c r="G8" s="122" t="s">
        <v>20</v>
      </c>
      <c r="H8" s="65">
        <v>0.78789779999999998</v>
      </c>
      <c r="I8" s="65">
        <v>7.830774E-4</v>
      </c>
      <c r="J8" s="65"/>
    </row>
    <row r="9" spans="1:11" x14ac:dyDescent="0.35">
      <c r="A9" s="110" t="s">
        <v>18</v>
      </c>
      <c r="B9" s="111">
        <v>2.4847169999999999E-5</v>
      </c>
      <c r="C9" s="111"/>
      <c r="D9" s="111"/>
      <c r="E9" s="112"/>
      <c r="G9" s="122" t="s">
        <v>23</v>
      </c>
      <c r="K9" s="112">
        <v>1.181576E-2</v>
      </c>
    </row>
    <row r="10" spans="1:11" x14ac:dyDescent="0.35">
      <c r="A10" s="110" t="s">
        <v>191</v>
      </c>
      <c r="B10" s="111">
        <v>4.0536659999999998E-4</v>
      </c>
      <c r="C10" s="111"/>
      <c r="D10" s="111"/>
      <c r="E10" s="112"/>
      <c r="G10" s="122" t="s">
        <v>24</v>
      </c>
      <c r="I10" s="65">
        <v>1.566996E-2</v>
      </c>
      <c r="J10" s="65"/>
      <c r="K10" s="106"/>
    </row>
    <row r="11" spans="1:11" hidden="1" x14ac:dyDescent="0.35">
      <c r="A11" t="s">
        <v>27</v>
      </c>
      <c r="B11" s="65">
        <v>0.63698949999999999</v>
      </c>
      <c r="C11" s="65"/>
      <c r="D11" s="65"/>
      <c r="E11" s="65"/>
      <c r="G11" s="122" t="s">
        <v>35</v>
      </c>
      <c r="I11">
        <v>4.1471740000000002E-4</v>
      </c>
    </row>
    <row r="12" spans="1:11" hidden="1" x14ac:dyDescent="0.35">
      <c r="A12" t="s">
        <v>8</v>
      </c>
      <c r="B12" s="65">
        <v>0.19738320000000001</v>
      </c>
      <c r="C12" s="65"/>
      <c r="D12" s="65"/>
      <c r="E12" s="65"/>
      <c r="G12" s="122" t="s">
        <v>21</v>
      </c>
      <c r="I12">
        <v>1.27597549E-2</v>
      </c>
    </row>
    <row r="13" spans="1:11" x14ac:dyDescent="0.35">
      <c r="A13" s="110" t="s">
        <v>157</v>
      </c>
      <c r="B13" s="111">
        <v>6.9902280000000005E-4</v>
      </c>
      <c r="C13" s="111"/>
      <c r="D13" s="111"/>
      <c r="E13" s="112"/>
      <c r="G13" s="122" t="s">
        <v>156</v>
      </c>
      <c r="I13">
        <v>1.1680579199999999E-2</v>
      </c>
      <c r="K13" s="106"/>
    </row>
    <row r="14" spans="1:11" x14ac:dyDescent="0.35">
      <c r="A14" s="110" t="s">
        <v>25</v>
      </c>
      <c r="B14" s="111">
        <v>1.6404849999999999E-3</v>
      </c>
      <c r="C14" s="111"/>
      <c r="D14" s="111"/>
      <c r="E14" s="112"/>
      <c r="G14" s="122" t="s">
        <v>13</v>
      </c>
      <c r="H14">
        <v>2.5403382400000001E-2</v>
      </c>
      <c r="K14" s="106"/>
    </row>
    <row r="15" spans="1:11" x14ac:dyDescent="0.35">
      <c r="A15" s="110" t="s">
        <v>159</v>
      </c>
      <c r="B15" s="111">
        <v>2.5250630000000001E-3</v>
      </c>
      <c r="C15" s="111"/>
      <c r="D15" s="111"/>
      <c r="E15" s="112"/>
      <c r="G15" s="122" t="s">
        <v>16</v>
      </c>
      <c r="I15" s="65">
        <v>1.2885340000000001E-4</v>
      </c>
      <c r="J15" s="65"/>
      <c r="K15" s="106"/>
    </row>
    <row r="16" spans="1:11" hidden="1" x14ac:dyDescent="0.35">
      <c r="A16" t="s">
        <v>37</v>
      </c>
      <c r="B16" s="65">
        <v>0.94636818580000004</v>
      </c>
      <c r="C16" s="65"/>
      <c r="D16" s="65"/>
      <c r="E16" s="65"/>
      <c r="G16" s="122" t="s">
        <v>28</v>
      </c>
      <c r="H16">
        <v>4.9607932600000001E-2</v>
      </c>
    </row>
    <row r="17" spans="1:11" hidden="1" x14ac:dyDescent="0.35">
      <c r="A17" t="s">
        <v>15</v>
      </c>
      <c r="B17" s="65">
        <v>6.988925E-2</v>
      </c>
      <c r="C17" s="65"/>
      <c r="D17" s="65"/>
      <c r="E17" s="65"/>
      <c r="G17" s="122" t="s">
        <v>27</v>
      </c>
      <c r="H17" s="65">
        <v>5.2574559999999997E-6</v>
      </c>
    </row>
    <row r="18" spans="1:11" x14ac:dyDescent="0.35">
      <c r="A18" s="110" t="s">
        <v>22</v>
      </c>
      <c r="B18" s="111">
        <v>7.3283100000000002E-3</v>
      </c>
      <c r="C18" s="111"/>
      <c r="D18" s="111"/>
      <c r="E18" s="112"/>
      <c r="G18" s="122" t="s">
        <v>7</v>
      </c>
      <c r="H18" s="65">
        <v>1.053371E-3</v>
      </c>
      <c r="K18" s="106"/>
    </row>
    <row r="19" spans="1:11" hidden="1" x14ac:dyDescent="0.35">
      <c r="A19" t="s">
        <v>10</v>
      </c>
      <c r="B19" s="65">
        <v>0.73106739809999999</v>
      </c>
      <c r="C19" s="65"/>
      <c r="D19" s="65"/>
      <c r="E19" s="65"/>
      <c r="G19" s="122" t="s">
        <v>8</v>
      </c>
      <c r="I19" s="65">
        <v>0.1154742</v>
      </c>
      <c r="J19" s="65"/>
    </row>
    <row r="20" spans="1:11" x14ac:dyDescent="0.35">
      <c r="A20" s="110" t="s">
        <v>16</v>
      </c>
      <c r="B20" s="111">
        <v>1.5513890000000001E-2</v>
      </c>
      <c r="C20" s="111"/>
      <c r="D20" s="111"/>
      <c r="E20" s="112"/>
      <c r="G20" s="122" t="s">
        <v>39</v>
      </c>
      <c r="K20" s="106">
        <v>0.60552141999999998</v>
      </c>
    </row>
    <row r="21" spans="1:11" hidden="1" x14ac:dyDescent="0.35">
      <c r="A21" t="s">
        <v>26</v>
      </c>
      <c r="B21" s="65">
        <v>0.88934915000000003</v>
      </c>
      <c r="C21" s="65"/>
      <c r="D21" s="65"/>
      <c r="E21" s="65"/>
      <c r="G21" s="122" t="s">
        <v>18</v>
      </c>
      <c r="I21" s="65">
        <v>0.17680419999999999</v>
      </c>
      <c r="J21" s="65"/>
    </row>
    <row r="22" spans="1:11" hidden="1" x14ac:dyDescent="0.35">
      <c r="A22" t="s">
        <v>14</v>
      </c>
      <c r="B22" s="65">
        <v>0.25128420000000001</v>
      </c>
      <c r="C22" s="65"/>
      <c r="D22" s="65"/>
      <c r="E22" s="65"/>
      <c r="G22" s="122" t="s">
        <v>19</v>
      </c>
      <c r="H22" s="65">
        <v>3.7332289999999998E-3</v>
      </c>
    </row>
    <row r="23" spans="1:11" hidden="1" x14ac:dyDescent="0.35">
      <c r="A23" t="s">
        <v>34</v>
      </c>
      <c r="B23" s="65">
        <v>0.6111917</v>
      </c>
      <c r="C23" s="65"/>
      <c r="D23" s="65"/>
      <c r="E23" s="65"/>
      <c r="G23" s="122" t="s">
        <v>12</v>
      </c>
      <c r="J23">
        <v>4.1428230000000002E-4</v>
      </c>
    </row>
    <row r="24" spans="1:11" x14ac:dyDescent="0.35">
      <c r="A24" s="110" t="s">
        <v>156</v>
      </c>
      <c r="B24" s="111">
        <v>1.7224349999999999E-2</v>
      </c>
      <c r="C24" s="111"/>
      <c r="D24" s="111"/>
      <c r="E24" s="112"/>
      <c r="G24" s="122" t="s">
        <v>191</v>
      </c>
      <c r="J24">
        <v>1.01613889E-2</v>
      </c>
      <c r="K24" s="106"/>
    </row>
    <row r="25" spans="1:11" x14ac:dyDescent="0.35">
      <c r="A25" s="110" t="s">
        <v>160</v>
      </c>
      <c r="B25" s="111">
        <v>1.972061E-2</v>
      </c>
      <c r="C25" s="111"/>
      <c r="D25" s="111"/>
      <c r="E25" s="112"/>
      <c r="G25" s="122" t="s">
        <v>37</v>
      </c>
      <c r="I25">
        <v>1.34493466E-2</v>
      </c>
      <c r="J25" s="65"/>
      <c r="K25" s="106"/>
    </row>
    <row r="26" spans="1:11" x14ac:dyDescent="0.35">
      <c r="A26" s="110" t="s">
        <v>11</v>
      </c>
      <c r="B26" s="111"/>
      <c r="C26" s="111">
        <v>4.7713630000000001E-4</v>
      </c>
      <c r="D26" s="111"/>
      <c r="E26" s="112"/>
      <c r="G26" s="122" t="s">
        <v>15</v>
      </c>
      <c r="K26" s="112">
        <v>2.0532919999999999E-5</v>
      </c>
    </row>
    <row r="27" spans="1:11" x14ac:dyDescent="0.35">
      <c r="A27" s="110" t="s">
        <v>23</v>
      </c>
      <c r="B27" s="111"/>
      <c r="C27" s="111"/>
      <c r="D27" s="111"/>
      <c r="E27" s="112">
        <v>1.181576E-2</v>
      </c>
      <c r="G27" s="122" t="s">
        <v>22</v>
      </c>
      <c r="K27" s="112">
        <v>5.1950579999999998E-3</v>
      </c>
    </row>
    <row r="28" spans="1:11" x14ac:dyDescent="0.35">
      <c r="A28" s="64" t="s">
        <v>24</v>
      </c>
      <c r="B28" s="113"/>
      <c r="C28" s="113"/>
      <c r="D28" s="113">
        <v>2.0513989999999999E-2</v>
      </c>
      <c r="E28" s="114"/>
      <c r="G28" s="122" t="s">
        <v>10</v>
      </c>
      <c r="J28">
        <v>1.4765057200000001E-2</v>
      </c>
      <c r="K28" s="106"/>
    </row>
    <row r="29" spans="1:11" x14ac:dyDescent="0.35">
      <c r="G29" s="122" t="s">
        <v>17</v>
      </c>
      <c r="I29" s="65">
        <v>2.5007440000000001E-3</v>
      </c>
      <c r="K29" s="106"/>
    </row>
    <row r="30" spans="1:11" x14ac:dyDescent="0.35">
      <c r="G30" s="122" t="s">
        <v>26</v>
      </c>
      <c r="K30" s="112">
        <v>4.5493440000000002E-6</v>
      </c>
    </row>
    <row r="31" spans="1:11" x14ac:dyDescent="0.35">
      <c r="G31" s="122" t="s">
        <v>14</v>
      </c>
      <c r="J31" s="65">
        <v>4.2450509999999997E-3</v>
      </c>
      <c r="K31" s="106"/>
    </row>
    <row r="32" spans="1:11" x14ac:dyDescent="0.35">
      <c r="G32" s="122" t="s">
        <v>34</v>
      </c>
      <c r="J32" s="65"/>
      <c r="K32" s="112">
        <v>1.186449E-3</v>
      </c>
    </row>
    <row r="33" spans="7:11" x14ac:dyDescent="0.35">
      <c r="G33" s="122" t="s">
        <v>25</v>
      </c>
      <c r="I33" s="65">
        <v>0.73795889999999997</v>
      </c>
      <c r="K33" s="106"/>
    </row>
    <row r="34" spans="7:11" x14ac:dyDescent="0.35">
      <c r="G34" s="122" t="s">
        <v>38</v>
      </c>
      <c r="K34" s="112">
        <v>1.5692589999999999E-2</v>
      </c>
    </row>
    <row r="35" spans="7:11" x14ac:dyDescent="0.35">
      <c r="G35" s="122" t="s">
        <v>190</v>
      </c>
      <c r="I35" s="65">
        <v>5.4267999999999997E-2</v>
      </c>
      <c r="K35" s="106"/>
    </row>
    <row r="36" spans="7:11" x14ac:dyDescent="0.35">
      <c r="G36" s="122" t="s">
        <v>158</v>
      </c>
      <c r="I36" s="65"/>
      <c r="K36" s="112">
        <v>9.3420610000000005E-3</v>
      </c>
    </row>
    <row r="37" spans="7:11" x14ac:dyDescent="0.35">
      <c r="G37" s="122" t="s">
        <v>157</v>
      </c>
      <c r="J37" s="65"/>
      <c r="K37" s="106">
        <v>0.170823747</v>
      </c>
    </row>
    <row r="38" spans="7:11" x14ac:dyDescent="0.35">
      <c r="G38" s="122" t="s">
        <v>159</v>
      </c>
      <c r="K38" s="112">
        <v>0.15371019999999999</v>
      </c>
    </row>
    <row r="39" spans="7:11" x14ac:dyDescent="0.35">
      <c r="G39" s="122" t="s">
        <v>160</v>
      </c>
      <c r="I39">
        <v>7.1966539999999996E-2</v>
      </c>
      <c r="K39" s="106"/>
    </row>
    <row r="40" spans="7:11" x14ac:dyDescent="0.35">
      <c r="G40" s="122" t="s">
        <v>187</v>
      </c>
      <c r="I40" s="65">
        <v>4.5321490000000001E-3</v>
      </c>
      <c r="K40" s="106"/>
    </row>
    <row r="41" spans="7:11" x14ac:dyDescent="0.35">
      <c r="G41" s="122" t="s">
        <v>188</v>
      </c>
      <c r="K41" s="112">
        <v>1.2109810000000001E-3</v>
      </c>
    </row>
    <row r="42" spans="7:11" x14ac:dyDescent="0.35">
      <c r="G42" s="122" t="s">
        <v>186</v>
      </c>
      <c r="J42" s="65"/>
      <c r="K42" s="112">
        <v>0.66312939999999998</v>
      </c>
    </row>
    <row r="43" spans="7:11" x14ac:dyDescent="0.35">
      <c r="G43" s="123" t="s">
        <v>6</v>
      </c>
      <c r="H43" s="118"/>
      <c r="I43" s="118"/>
      <c r="J43" s="118"/>
      <c r="K43" s="114">
        <v>1.250246E-2</v>
      </c>
    </row>
  </sheetData>
  <autoFilter ref="A4:E28">
    <filterColumn colId="1">
      <filters blank="1">
        <filter val="1.13E-05"/>
        <filter val="1.55E-02"/>
        <filter val="1.64E-03"/>
        <filter val="1.72E-02"/>
        <filter val="1.76E-05"/>
        <filter val="1.97E-02"/>
        <filter val="2.48E-05"/>
        <filter val="2.53E-03"/>
        <filter val="4.05E-04"/>
        <filter val="6.99E-04"/>
        <filter val="7.33E-03"/>
        <filter val="8.23E-06"/>
      </filters>
    </filterColumn>
  </autoFilter>
  <sortState ref="A5:E28">
    <sortCondition ref="B5:B28"/>
    <sortCondition ref="C5:C28"/>
  </sortState>
  <conditionalFormatting sqref="B5:E28">
    <cfRule type="containsBlanks" dxfId="44" priority="5">
      <formula>LEN(TRIM(B5))=0</formula>
    </cfRule>
    <cfRule type="cellIs" dxfId="43" priority="6" operator="equal">
      <formula>" "</formula>
    </cfRule>
    <cfRule type="cellIs" dxfId="42" priority="7" operator="lessThan">
      <formula>0.01</formula>
    </cfRule>
    <cfRule type="cellIs" dxfId="41" priority="8" operator="lessThan">
      <formula>0.05</formula>
    </cfRule>
  </conditionalFormatting>
  <conditionalFormatting sqref="H5:K43">
    <cfRule type="containsBlanks" dxfId="40" priority="1">
      <formula>LEN(TRIM(H5))=0</formula>
    </cfRule>
    <cfRule type="containsBlanks" priority="2">
      <formula>LEN(TRIM(H5))=0</formula>
    </cfRule>
    <cfRule type="cellIs" dxfId="39" priority="3" operator="lessThan">
      <formula>0.01</formula>
    </cfRule>
    <cfRule type="cellIs" dxfId="38" priority="4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1"/>
  <sheetViews>
    <sheetView workbookViewId="0">
      <pane ySplit="4" topLeftCell="A5" activePane="bottomLeft" state="frozen"/>
      <selection pane="bottomLeft" activeCell="E31" sqref="A4:E31"/>
    </sheetView>
  </sheetViews>
  <sheetFormatPr defaultRowHeight="14.5" x14ac:dyDescent="0.35"/>
  <cols>
    <col min="1" max="1" width="16.6328125" bestFit="1" customWidth="1"/>
    <col min="2" max="2" width="11.81640625" bestFit="1" customWidth="1"/>
    <col min="3" max="3" width="11.26953125" customWidth="1"/>
    <col min="4" max="4" width="11.81640625" bestFit="1" customWidth="1"/>
    <col min="5" max="5" width="10.81640625" customWidth="1"/>
  </cols>
  <sheetData>
    <row r="4" spans="1:5" s="105" customFormat="1" ht="58" x14ac:dyDescent="0.35">
      <c r="A4" s="107" t="s">
        <v>0</v>
      </c>
      <c r="B4" s="108" t="s">
        <v>278</v>
      </c>
      <c r="C4" s="108" t="s">
        <v>279</v>
      </c>
      <c r="D4" s="108" t="s">
        <v>296</v>
      </c>
      <c r="E4" s="109" t="s">
        <v>281</v>
      </c>
    </row>
    <row r="5" spans="1:5" x14ac:dyDescent="0.35">
      <c r="A5" s="122" t="s">
        <v>27</v>
      </c>
      <c r="B5" s="65">
        <v>5.2574559999999997E-6</v>
      </c>
      <c r="E5" s="126"/>
    </row>
    <row r="6" spans="1:5" x14ac:dyDescent="0.35">
      <c r="A6" s="122" t="s">
        <v>11</v>
      </c>
      <c r="B6" s="65">
        <v>6.9179449999999998E-4</v>
      </c>
      <c r="E6" s="106"/>
    </row>
    <row r="7" spans="1:5" x14ac:dyDescent="0.35">
      <c r="A7" s="122" t="s">
        <v>7</v>
      </c>
      <c r="B7" s="65">
        <v>1.053371E-3</v>
      </c>
      <c r="E7" s="106"/>
    </row>
    <row r="8" spans="1:5" x14ac:dyDescent="0.35">
      <c r="A8" s="122" t="s">
        <v>19</v>
      </c>
      <c r="B8" s="65">
        <v>3.7332289999999998E-3</v>
      </c>
      <c r="E8" s="106"/>
    </row>
    <row r="9" spans="1:5" x14ac:dyDescent="0.35">
      <c r="A9" s="122" t="s">
        <v>13</v>
      </c>
      <c r="B9">
        <v>2.5403382400000001E-2</v>
      </c>
      <c r="E9" s="106"/>
    </row>
    <row r="10" spans="1:5" x14ac:dyDescent="0.35">
      <c r="A10" s="122" t="s">
        <v>28</v>
      </c>
      <c r="B10">
        <v>4.9607932600000001E-2</v>
      </c>
      <c r="E10" s="106"/>
    </row>
    <row r="11" spans="1:5" x14ac:dyDescent="0.35">
      <c r="A11" s="122" t="s">
        <v>16</v>
      </c>
      <c r="C11" s="65">
        <v>1.2885340000000001E-4</v>
      </c>
      <c r="D11" s="65"/>
      <c r="E11" s="106"/>
    </row>
    <row r="12" spans="1:5" x14ac:dyDescent="0.35">
      <c r="A12" s="122" t="s">
        <v>35</v>
      </c>
      <c r="C12">
        <v>4.1471740000000002E-4</v>
      </c>
      <c r="E12" s="106"/>
    </row>
    <row r="13" spans="1:5" x14ac:dyDescent="0.35">
      <c r="A13" s="122" t="s">
        <v>17</v>
      </c>
      <c r="C13" s="65">
        <v>2.5007440000000001E-3</v>
      </c>
      <c r="E13" s="106"/>
    </row>
    <row r="14" spans="1:5" x14ac:dyDescent="0.35">
      <c r="A14" s="122" t="s">
        <v>187</v>
      </c>
      <c r="C14" s="65">
        <v>4.5321490000000001E-3</v>
      </c>
      <c r="E14" s="106"/>
    </row>
    <row r="15" spans="1:5" x14ac:dyDescent="0.35">
      <c r="A15" s="122" t="s">
        <v>156</v>
      </c>
      <c r="C15">
        <v>1.1680579199999999E-2</v>
      </c>
      <c r="E15" s="106"/>
    </row>
    <row r="16" spans="1:5" x14ac:dyDescent="0.35">
      <c r="A16" s="122" t="s">
        <v>21</v>
      </c>
      <c r="C16">
        <v>1.27597549E-2</v>
      </c>
      <c r="E16" s="106"/>
    </row>
    <row r="17" spans="1:5" x14ac:dyDescent="0.35">
      <c r="A17" s="122" t="s">
        <v>37</v>
      </c>
      <c r="C17">
        <v>1.34493466E-2</v>
      </c>
      <c r="D17" s="65"/>
      <c r="E17" s="106"/>
    </row>
    <row r="18" spans="1:5" x14ac:dyDescent="0.35">
      <c r="A18" s="122" t="s">
        <v>24</v>
      </c>
      <c r="C18" s="65">
        <v>1.566996E-2</v>
      </c>
      <c r="D18" s="65"/>
      <c r="E18" s="106"/>
    </row>
    <row r="19" spans="1:5" x14ac:dyDescent="0.35">
      <c r="A19" s="122" t="s">
        <v>12</v>
      </c>
      <c r="D19">
        <v>4.1428230000000002E-4</v>
      </c>
      <c r="E19" s="106"/>
    </row>
    <row r="20" spans="1:5" x14ac:dyDescent="0.35">
      <c r="A20" s="122" t="s">
        <v>14</v>
      </c>
      <c r="D20" s="65">
        <v>4.2450509999999997E-3</v>
      </c>
      <c r="E20" s="106"/>
    </row>
    <row r="21" spans="1:5" x14ac:dyDescent="0.35">
      <c r="A21" s="122" t="s">
        <v>191</v>
      </c>
      <c r="D21">
        <v>1.01613889E-2</v>
      </c>
      <c r="E21" s="106"/>
    </row>
    <row r="22" spans="1:5" x14ac:dyDescent="0.35">
      <c r="A22" s="122" t="s">
        <v>10</v>
      </c>
      <c r="D22">
        <v>1.4765057200000001E-2</v>
      </c>
      <c r="E22" s="106"/>
    </row>
    <row r="23" spans="1:5" x14ac:dyDescent="0.35">
      <c r="A23" s="122" t="s">
        <v>26</v>
      </c>
      <c r="E23" s="112">
        <v>4.5493440000000002E-6</v>
      </c>
    </row>
    <row r="24" spans="1:5" x14ac:dyDescent="0.35">
      <c r="A24" s="122" t="s">
        <v>15</v>
      </c>
      <c r="E24" s="112">
        <v>2.0532919999999999E-5</v>
      </c>
    </row>
    <row r="25" spans="1:5" x14ac:dyDescent="0.35">
      <c r="A25" s="122" t="s">
        <v>34</v>
      </c>
      <c r="D25" s="65"/>
      <c r="E25" s="112">
        <v>1.186449E-3</v>
      </c>
    </row>
    <row r="26" spans="1:5" x14ac:dyDescent="0.35">
      <c r="A26" s="122" t="s">
        <v>188</v>
      </c>
      <c r="E26" s="112">
        <v>1.2109810000000001E-3</v>
      </c>
    </row>
    <row r="27" spans="1:5" x14ac:dyDescent="0.35">
      <c r="A27" s="122" t="s">
        <v>22</v>
      </c>
      <c r="E27" s="112">
        <v>5.1950579999999998E-3</v>
      </c>
    </row>
    <row r="28" spans="1:5" x14ac:dyDescent="0.35">
      <c r="A28" s="122" t="s">
        <v>158</v>
      </c>
      <c r="C28" s="65"/>
      <c r="E28" s="112">
        <v>9.3420610000000005E-3</v>
      </c>
    </row>
    <row r="29" spans="1:5" x14ac:dyDescent="0.35">
      <c r="A29" s="122" t="s">
        <v>23</v>
      </c>
      <c r="E29" s="112">
        <v>1.181576E-2</v>
      </c>
    </row>
    <row r="30" spans="1:5" x14ac:dyDescent="0.35">
      <c r="A30" s="122" t="s">
        <v>6</v>
      </c>
      <c r="B30" s="117"/>
      <c r="C30" s="117"/>
      <c r="D30" s="117"/>
      <c r="E30" s="112">
        <v>1.250246E-2</v>
      </c>
    </row>
    <row r="31" spans="1:5" x14ac:dyDescent="0.35">
      <c r="A31" s="123" t="s">
        <v>38</v>
      </c>
      <c r="B31" s="118"/>
      <c r="C31" s="118"/>
      <c r="D31" s="118"/>
      <c r="E31" s="114">
        <v>1.5692589999999999E-2</v>
      </c>
    </row>
  </sheetData>
  <sortState ref="A5:E31">
    <sortCondition ref="B5:B31"/>
    <sortCondition ref="C5:C31"/>
    <sortCondition ref="D5:D31"/>
    <sortCondition ref="E5:E31"/>
  </sortState>
  <conditionalFormatting sqref="B5:E31">
    <cfRule type="containsBlanks" dxfId="37" priority="1">
      <formula>LEN(TRIM(B5))=0</formula>
    </cfRule>
    <cfRule type="containsBlanks" priority="2">
      <formula>LEN(TRIM(B5))=0</formula>
    </cfRule>
    <cfRule type="cellIs" dxfId="36" priority="3" operator="lessThan">
      <formula>0.01</formula>
    </cfRule>
    <cfRule type="cellIs" dxfId="35" priority="4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31"/>
  <sheetViews>
    <sheetView workbookViewId="0">
      <pane ySplit="4" topLeftCell="A18" activePane="bottomLeft" state="frozen"/>
      <selection pane="bottomLeft" activeCell="H26" sqref="H26"/>
    </sheetView>
  </sheetViews>
  <sheetFormatPr defaultRowHeight="14.5" x14ac:dyDescent="0.35"/>
  <cols>
    <col min="1" max="1" width="16.54296875" bestFit="1" customWidth="1"/>
    <col min="2" max="2" width="11.08984375" customWidth="1"/>
    <col min="3" max="3" width="11.54296875" customWidth="1"/>
    <col min="4" max="4" width="9.453125" customWidth="1"/>
    <col min="5" max="5" width="14.08984375" customWidth="1"/>
    <col min="6" max="7" width="9.90625" customWidth="1"/>
    <col min="9" max="9" width="16.26953125" bestFit="1" customWidth="1"/>
    <col min="10" max="10" width="11.90625" customWidth="1"/>
    <col min="11" max="11" width="9.7265625" customWidth="1"/>
    <col min="12" max="12" width="11.1796875" customWidth="1"/>
  </cols>
  <sheetData>
    <row r="4" spans="1:13" s="105" customFormat="1" ht="43.5" x14ac:dyDescent="0.35">
      <c r="A4" s="105" t="s">
        <v>0</v>
      </c>
      <c r="B4" s="105" t="s">
        <v>285</v>
      </c>
      <c r="C4" s="105" t="s">
        <v>287</v>
      </c>
      <c r="D4" s="105" t="s">
        <v>284</v>
      </c>
      <c r="E4" s="105" t="s">
        <v>280</v>
      </c>
      <c r="F4" s="105" t="s">
        <v>172</v>
      </c>
      <c r="G4" s="105" t="s">
        <v>173</v>
      </c>
      <c r="I4" s="107" t="s">
        <v>0</v>
      </c>
      <c r="J4" s="108" t="s">
        <v>288</v>
      </c>
      <c r="K4" s="108" t="s">
        <v>289</v>
      </c>
      <c r="L4" s="108" t="s">
        <v>172</v>
      </c>
      <c r="M4" s="109" t="s">
        <v>173</v>
      </c>
    </row>
    <row r="5" spans="1:13" x14ac:dyDescent="0.35">
      <c r="A5" t="s">
        <v>25</v>
      </c>
      <c r="B5" s="65">
        <v>1.088221E-5</v>
      </c>
      <c r="C5" s="65"/>
      <c r="D5" s="65"/>
      <c r="E5" s="65"/>
      <c r="F5" s="65"/>
      <c r="G5" s="65"/>
      <c r="I5" s="110" t="s">
        <v>16</v>
      </c>
      <c r="J5" s="111">
        <v>9.0230029999999997E-6</v>
      </c>
      <c r="K5" s="111"/>
      <c r="L5" s="111"/>
      <c r="M5" s="112"/>
    </row>
    <row r="6" spans="1:13" x14ac:dyDescent="0.35">
      <c r="A6" t="s">
        <v>22</v>
      </c>
      <c r="B6" s="65">
        <v>1.6184339999999998E-2</v>
      </c>
      <c r="C6" s="65"/>
      <c r="D6" s="65"/>
      <c r="E6" s="65"/>
      <c r="F6" s="65"/>
      <c r="G6" s="65"/>
      <c r="I6" s="110" t="s">
        <v>25</v>
      </c>
      <c r="J6" s="111">
        <v>1.088221E-5</v>
      </c>
      <c r="K6" s="111"/>
      <c r="L6" s="111"/>
      <c r="M6" s="112"/>
    </row>
    <row r="7" spans="1:13" x14ac:dyDescent="0.35">
      <c r="A7" t="s">
        <v>16</v>
      </c>
      <c r="B7" s="65"/>
      <c r="C7" s="65">
        <v>9.0230029999999997E-6</v>
      </c>
      <c r="D7" s="65"/>
      <c r="E7" s="65"/>
      <c r="F7" s="65"/>
      <c r="G7" s="65"/>
      <c r="I7" s="110" t="s">
        <v>22</v>
      </c>
      <c r="J7" s="111">
        <v>1.6184339999999998E-2</v>
      </c>
      <c r="K7" s="111"/>
      <c r="L7" s="111"/>
      <c r="M7" s="112"/>
    </row>
    <row r="8" spans="1:13" x14ac:dyDescent="0.35">
      <c r="A8" t="s">
        <v>18</v>
      </c>
      <c r="B8" s="65"/>
      <c r="C8" s="65"/>
      <c r="D8" s="65">
        <v>0</v>
      </c>
      <c r="E8" s="65"/>
      <c r="F8" s="65"/>
      <c r="G8" s="65"/>
      <c r="I8" s="110" t="s">
        <v>18</v>
      </c>
      <c r="J8" s="111"/>
      <c r="K8" s="111">
        <v>0</v>
      </c>
      <c r="L8" s="111"/>
      <c r="M8" s="112"/>
    </row>
    <row r="9" spans="1:13" x14ac:dyDescent="0.35">
      <c r="A9" t="s">
        <v>190</v>
      </c>
      <c r="B9" s="65"/>
      <c r="C9" s="65"/>
      <c r="D9" s="65">
        <v>0</v>
      </c>
      <c r="E9" s="65"/>
      <c r="F9" s="65"/>
      <c r="G9" s="65"/>
      <c r="I9" s="110" t="s">
        <v>190</v>
      </c>
      <c r="J9" s="111"/>
      <c r="K9" s="111">
        <v>0</v>
      </c>
      <c r="L9" s="111"/>
      <c r="M9" s="112"/>
    </row>
    <row r="10" spans="1:13" x14ac:dyDescent="0.35">
      <c r="A10" t="s">
        <v>27</v>
      </c>
      <c r="B10" s="65"/>
      <c r="C10" s="65"/>
      <c r="D10" s="65">
        <v>2.9486180000000001E-5</v>
      </c>
      <c r="E10" s="65"/>
      <c r="F10" s="65"/>
      <c r="G10" s="65"/>
      <c r="I10" s="110" t="s">
        <v>27</v>
      </c>
      <c r="J10" s="111"/>
      <c r="K10" s="111">
        <v>2.9486180000000001E-5</v>
      </c>
      <c r="L10" s="111"/>
      <c r="M10" s="112"/>
    </row>
    <row r="11" spans="1:13" x14ac:dyDescent="0.35">
      <c r="A11" t="s">
        <v>17</v>
      </c>
      <c r="B11" s="65"/>
      <c r="C11" s="65"/>
      <c r="D11" s="65">
        <v>5.3752429999999999E-5</v>
      </c>
      <c r="E11" s="65"/>
      <c r="F11" s="65"/>
      <c r="G11" s="65"/>
      <c r="I11" s="110" t="s">
        <v>17</v>
      </c>
      <c r="J11" s="111"/>
      <c r="K11" s="111">
        <v>5.3752429999999999E-5</v>
      </c>
      <c r="L11" s="111"/>
      <c r="M11" s="112"/>
    </row>
    <row r="12" spans="1:13" x14ac:dyDescent="0.35">
      <c r="A12" t="s">
        <v>160</v>
      </c>
      <c r="B12" s="65"/>
      <c r="C12" s="65"/>
      <c r="D12" s="65">
        <v>6.0265430000000003E-5</v>
      </c>
      <c r="E12" s="65"/>
      <c r="F12" s="65"/>
      <c r="G12" s="65"/>
      <c r="I12" s="110" t="s">
        <v>160</v>
      </c>
      <c r="J12" s="111"/>
      <c r="K12" s="111">
        <v>6.0265430000000003E-5</v>
      </c>
      <c r="L12" s="111"/>
      <c r="M12" s="112"/>
    </row>
    <row r="13" spans="1:13" x14ac:dyDescent="0.35">
      <c r="A13" t="s">
        <v>156</v>
      </c>
      <c r="B13" s="65"/>
      <c r="C13" s="65"/>
      <c r="D13" s="65">
        <v>2.236529E-4</v>
      </c>
      <c r="E13" s="65"/>
      <c r="F13" s="65"/>
      <c r="G13" s="65"/>
      <c r="I13" s="110" t="s">
        <v>156</v>
      </c>
      <c r="J13" s="111"/>
      <c r="K13" s="111">
        <v>2.236529E-4</v>
      </c>
      <c r="L13" s="111"/>
      <c r="M13" s="112"/>
    </row>
    <row r="14" spans="1:13" x14ac:dyDescent="0.35">
      <c r="A14" t="s">
        <v>11</v>
      </c>
      <c r="B14" s="65"/>
      <c r="C14" s="65"/>
      <c r="D14" s="65"/>
      <c r="E14" s="65">
        <v>9.9378599999999997E-3</v>
      </c>
      <c r="F14" s="65"/>
      <c r="G14" s="65"/>
      <c r="I14" s="110" t="s">
        <v>11</v>
      </c>
      <c r="J14" s="111"/>
      <c r="K14" s="111">
        <v>9.9378599999999997E-3</v>
      </c>
      <c r="L14" s="111"/>
      <c r="M14" s="112"/>
    </row>
    <row r="15" spans="1:13" x14ac:dyDescent="0.35">
      <c r="A15" t="s">
        <v>7</v>
      </c>
      <c r="B15" s="65"/>
      <c r="C15" s="65"/>
      <c r="D15" s="65"/>
      <c r="E15" s="65">
        <v>2.0508881E-2</v>
      </c>
      <c r="F15" s="65"/>
      <c r="G15" s="65"/>
      <c r="I15" s="110" t="s">
        <v>7</v>
      </c>
      <c r="J15" s="111"/>
      <c r="K15" s="111">
        <v>2.0508881E-2</v>
      </c>
      <c r="L15" s="111"/>
      <c r="M15" s="112"/>
    </row>
    <row r="16" spans="1:13" x14ac:dyDescent="0.35">
      <c r="A16" t="s">
        <v>36</v>
      </c>
      <c r="B16" s="65"/>
      <c r="C16" s="65"/>
      <c r="D16" s="65"/>
      <c r="E16" s="65"/>
      <c r="F16" s="65">
        <v>0</v>
      </c>
      <c r="G16" s="65"/>
      <c r="I16" s="110" t="s">
        <v>36</v>
      </c>
      <c r="J16" s="111"/>
      <c r="K16" s="111"/>
      <c r="L16" s="111">
        <v>0</v>
      </c>
      <c r="M16" s="112"/>
    </row>
    <row r="17" spans="1:13" x14ac:dyDescent="0.35">
      <c r="A17" t="s">
        <v>23</v>
      </c>
      <c r="B17" s="65"/>
      <c r="C17" s="65"/>
      <c r="D17" s="65"/>
      <c r="E17" s="65"/>
      <c r="F17" s="65">
        <v>0</v>
      </c>
      <c r="G17" s="65"/>
      <c r="I17" s="110" t="s">
        <v>23</v>
      </c>
      <c r="J17" s="111"/>
      <c r="K17" s="111"/>
      <c r="L17" s="111">
        <v>0</v>
      </c>
      <c r="M17" s="112"/>
    </row>
    <row r="18" spans="1:13" x14ac:dyDescent="0.35">
      <c r="A18" t="s">
        <v>192</v>
      </c>
      <c r="B18" s="65"/>
      <c r="C18" s="65"/>
      <c r="D18" s="65"/>
      <c r="E18" s="65"/>
      <c r="F18" s="65">
        <v>1.202496E-5</v>
      </c>
      <c r="G18" s="65"/>
      <c r="I18" s="110" t="s">
        <v>192</v>
      </c>
      <c r="J18" s="111"/>
      <c r="K18" s="111"/>
      <c r="L18" s="111">
        <v>1.202496E-5</v>
      </c>
      <c r="M18" s="112"/>
    </row>
    <row r="19" spans="1:13" x14ac:dyDescent="0.35">
      <c r="A19" t="s">
        <v>38</v>
      </c>
      <c r="B19" s="65"/>
      <c r="C19" s="65"/>
      <c r="D19" s="65"/>
      <c r="E19" s="65"/>
      <c r="F19" s="65">
        <v>2.3493020000000002E-5</v>
      </c>
      <c r="G19" s="65"/>
      <c r="I19" s="110" t="s">
        <v>38</v>
      </c>
      <c r="J19" s="111"/>
      <c r="K19" s="111"/>
      <c r="L19" s="111">
        <v>2.3493020000000002E-5</v>
      </c>
      <c r="M19" s="112"/>
    </row>
    <row r="20" spans="1:13" x14ac:dyDescent="0.35">
      <c r="A20" t="s">
        <v>10</v>
      </c>
      <c r="B20" s="65"/>
      <c r="C20" s="65"/>
      <c r="D20" s="65"/>
      <c r="E20" s="65"/>
      <c r="F20" s="65">
        <v>1.1568406999999999E-3</v>
      </c>
      <c r="G20" s="65"/>
      <c r="I20" s="110" t="s">
        <v>10</v>
      </c>
      <c r="J20" s="111"/>
      <c r="K20" s="111"/>
      <c r="L20" s="111">
        <v>1.1568406999999999E-3</v>
      </c>
      <c r="M20" s="112"/>
    </row>
    <row r="21" spans="1:13" x14ac:dyDescent="0.35">
      <c r="A21" t="s">
        <v>12</v>
      </c>
      <c r="B21" s="65"/>
      <c r="C21" s="65"/>
      <c r="D21" s="65"/>
      <c r="E21" s="65"/>
      <c r="F21" s="65">
        <v>1.0731002999999999E-2</v>
      </c>
      <c r="G21" s="65"/>
      <c r="I21" s="110" t="s">
        <v>12</v>
      </c>
      <c r="J21" s="111"/>
      <c r="K21" s="111"/>
      <c r="L21" s="111">
        <v>1.0731002999999999E-2</v>
      </c>
      <c r="M21" s="112"/>
    </row>
    <row r="22" spans="1:13" x14ac:dyDescent="0.35">
      <c r="A22" t="s">
        <v>24</v>
      </c>
      <c r="B22" s="65"/>
      <c r="C22" s="65"/>
      <c r="D22" s="65"/>
      <c r="E22" s="65"/>
      <c r="F22" s="65"/>
      <c r="G22" s="65">
        <v>0</v>
      </c>
      <c r="I22" s="110" t="s">
        <v>24</v>
      </c>
      <c r="J22" s="111"/>
      <c r="K22" s="111"/>
      <c r="L22" s="111"/>
      <c r="M22" s="112">
        <v>0</v>
      </c>
    </row>
    <row r="23" spans="1:13" x14ac:dyDescent="0.35">
      <c r="A23" t="s">
        <v>35</v>
      </c>
      <c r="B23" s="65"/>
      <c r="C23" s="65"/>
      <c r="D23" s="65"/>
      <c r="E23" s="65"/>
      <c r="F23" s="65"/>
      <c r="G23" s="65">
        <v>0</v>
      </c>
      <c r="I23" s="110" t="s">
        <v>35</v>
      </c>
      <c r="J23" s="111"/>
      <c r="K23" s="111"/>
      <c r="L23" s="111"/>
      <c r="M23" s="112">
        <v>0</v>
      </c>
    </row>
    <row r="24" spans="1:13" x14ac:dyDescent="0.35">
      <c r="A24" t="s">
        <v>34</v>
      </c>
      <c r="B24" s="65"/>
      <c r="C24" s="65"/>
      <c r="D24" s="65"/>
      <c r="E24" s="65"/>
      <c r="F24" s="65"/>
      <c r="G24" s="65">
        <v>0</v>
      </c>
      <c r="I24" s="110" t="s">
        <v>34</v>
      </c>
      <c r="J24" s="111"/>
      <c r="K24" s="111"/>
      <c r="L24" s="111"/>
      <c r="M24" s="112">
        <v>0</v>
      </c>
    </row>
    <row r="25" spans="1:13" x14ac:dyDescent="0.35">
      <c r="A25" t="s">
        <v>188</v>
      </c>
      <c r="B25" s="65"/>
      <c r="C25" s="65"/>
      <c r="D25" s="65"/>
      <c r="E25" s="65"/>
      <c r="F25" s="65"/>
      <c r="G25" s="65">
        <v>8.8151610000000006E-5</v>
      </c>
      <c r="I25" s="110" t="s">
        <v>188</v>
      </c>
      <c r="J25" s="111"/>
      <c r="K25" s="111"/>
      <c r="L25" s="111"/>
      <c r="M25" s="112">
        <v>8.8151610000000006E-5</v>
      </c>
    </row>
    <row r="26" spans="1:13" x14ac:dyDescent="0.35">
      <c r="A26" t="s">
        <v>13</v>
      </c>
      <c r="B26" s="65"/>
      <c r="C26" s="65"/>
      <c r="D26" s="65"/>
      <c r="E26" s="65"/>
      <c r="F26" s="65"/>
      <c r="G26" s="65">
        <v>1.4469090000000001E-4</v>
      </c>
      <c r="I26" s="110" t="s">
        <v>13</v>
      </c>
      <c r="J26" s="111"/>
      <c r="K26" s="111"/>
      <c r="L26" s="111"/>
      <c r="M26" s="112">
        <v>1.4469090000000001E-4</v>
      </c>
    </row>
    <row r="27" spans="1:13" x14ac:dyDescent="0.35">
      <c r="A27" t="s">
        <v>39</v>
      </c>
      <c r="B27" s="65"/>
      <c r="C27" s="65"/>
      <c r="D27" s="65"/>
      <c r="E27" s="65"/>
      <c r="F27" s="65"/>
      <c r="G27" s="65">
        <v>5.3708460000000005E-4</v>
      </c>
      <c r="I27" s="110" t="s">
        <v>39</v>
      </c>
      <c r="J27" s="111"/>
      <c r="K27" s="111"/>
      <c r="L27" s="111"/>
      <c r="M27" s="112">
        <v>5.3708460000000005E-4</v>
      </c>
    </row>
    <row r="28" spans="1:13" x14ac:dyDescent="0.35">
      <c r="A28" t="s">
        <v>187</v>
      </c>
      <c r="B28" s="65"/>
      <c r="C28" s="65"/>
      <c r="D28" s="65"/>
      <c r="E28" s="65"/>
      <c r="F28" s="65"/>
      <c r="G28" s="65">
        <v>6.1846310000000001E-4</v>
      </c>
      <c r="I28" s="110" t="s">
        <v>187</v>
      </c>
      <c r="J28" s="111"/>
      <c r="K28" s="111"/>
      <c r="L28" s="111"/>
      <c r="M28" s="112">
        <v>6.1846310000000001E-4</v>
      </c>
    </row>
    <row r="29" spans="1:13" x14ac:dyDescent="0.35">
      <c r="A29" t="s">
        <v>26</v>
      </c>
      <c r="B29" s="65"/>
      <c r="C29" s="65"/>
      <c r="D29" s="65"/>
      <c r="E29" s="65"/>
      <c r="F29" s="65"/>
      <c r="G29" s="65">
        <v>2.6235429999999999E-3</v>
      </c>
      <c r="I29" s="110" t="s">
        <v>26</v>
      </c>
      <c r="J29" s="111"/>
      <c r="K29" s="111"/>
      <c r="L29" s="111"/>
      <c r="M29" s="112">
        <v>2.6235429999999999E-3</v>
      </c>
    </row>
    <row r="30" spans="1:13" x14ac:dyDescent="0.35">
      <c r="A30" t="s">
        <v>21</v>
      </c>
      <c r="B30" s="65"/>
      <c r="C30" s="65"/>
      <c r="D30" s="65"/>
      <c r="E30" s="65"/>
      <c r="F30" s="65"/>
      <c r="G30" s="65">
        <v>1.1601478E-2</v>
      </c>
      <c r="I30" s="110" t="s">
        <v>21</v>
      </c>
      <c r="J30" s="111"/>
      <c r="K30" s="111"/>
      <c r="L30" s="111"/>
      <c r="M30" s="112">
        <v>1.1601478E-2</v>
      </c>
    </row>
    <row r="31" spans="1:13" x14ac:dyDescent="0.35">
      <c r="A31" t="s">
        <v>37</v>
      </c>
      <c r="B31" s="65"/>
      <c r="C31" s="65"/>
      <c r="D31" s="65"/>
      <c r="E31" s="65"/>
      <c r="F31" s="65"/>
      <c r="G31" s="65">
        <v>2.4498535599999999E-2</v>
      </c>
      <c r="I31" s="64" t="s">
        <v>37</v>
      </c>
      <c r="J31" s="113"/>
      <c r="K31" s="113"/>
      <c r="L31" s="113"/>
      <c r="M31" s="114">
        <v>2.4498535599999999E-2</v>
      </c>
    </row>
  </sheetData>
  <sortState ref="A5:G31">
    <sortCondition ref="B5:B31"/>
    <sortCondition ref="C5:C31"/>
    <sortCondition ref="D5:D31"/>
    <sortCondition ref="E5:E31"/>
    <sortCondition ref="F5:F31"/>
    <sortCondition ref="G5:G31"/>
  </sortState>
  <conditionalFormatting sqref="B5:G31 J5:M31">
    <cfRule type="containsBlanks" dxfId="34" priority="5">
      <formula>LEN(TRIM(B5))=0</formula>
    </cfRule>
    <cfRule type="cellIs" dxfId="33" priority="6" operator="equal">
      <formula>" "</formula>
    </cfRule>
    <cfRule type="cellIs" dxfId="32" priority="7" operator="lessThan">
      <formula>0.01</formula>
    </cfRule>
    <cfRule type="cellIs" dxfId="31" priority="8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37"/>
  <sheetViews>
    <sheetView workbookViewId="0">
      <pane ySplit="4" topLeftCell="A10" activePane="bottomLeft" state="frozen"/>
      <selection pane="bottomLeft" activeCell="A27" sqref="A27:XFD27"/>
    </sheetView>
  </sheetViews>
  <sheetFormatPr defaultRowHeight="14.5" x14ac:dyDescent="0.35"/>
  <cols>
    <col min="1" max="1" width="16.54296875" bestFit="1" customWidth="1"/>
    <col min="2" max="4" width="11.90625" bestFit="1" customWidth="1"/>
    <col min="5" max="5" width="11.90625" customWidth="1"/>
    <col min="6" max="6" width="8.36328125" bestFit="1" customWidth="1"/>
    <col min="7" max="7" width="11.81640625" bestFit="1" customWidth="1"/>
    <col min="8" max="9" width="8.36328125" bestFit="1" customWidth="1"/>
    <col min="10" max="10" width="8.08984375" bestFit="1" customWidth="1"/>
    <col min="11" max="11" width="11.81640625" bestFit="1" customWidth="1"/>
    <col min="12" max="12" width="8.36328125" bestFit="1" customWidth="1"/>
  </cols>
  <sheetData>
    <row r="4" spans="1:12" s="105" customFormat="1" ht="72.5" x14ac:dyDescent="0.35">
      <c r="A4" s="107" t="s">
        <v>0</v>
      </c>
      <c r="B4" s="108" t="s">
        <v>294</v>
      </c>
      <c r="C4" s="108" t="s">
        <v>292</v>
      </c>
      <c r="D4" s="108" t="s">
        <v>293</v>
      </c>
      <c r="E4" s="108" t="s">
        <v>287</v>
      </c>
      <c r="F4" s="108" t="s">
        <v>297</v>
      </c>
      <c r="G4" s="108" t="s">
        <v>280</v>
      </c>
      <c r="H4" s="108" t="s">
        <v>298</v>
      </c>
      <c r="I4" s="108" t="s">
        <v>295</v>
      </c>
      <c r="J4" s="108" t="s">
        <v>170</v>
      </c>
      <c r="K4" s="108" t="s">
        <v>172</v>
      </c>
      <c r="L4" s="109" t="s">
        <v>173</v>
      </c>
    </row>
    <row r="5" spans="1:12" x14ac:dyDescent="0.35">
      <c r="A5" s="122" t="s">
        <v>17</v>
      </c>
      <c r="B5" s="65">
        <v>6.5462080000000002E-4</v>
      </c>
      <c r="E5" s="65"/>
      <c r="I5" s="65"/>
      <c r="J5" s="65"/>
      <c r="K5" s="65"/>
      <c r="L5" s="106"/>
    </row>
    <row r="6" spans="1:12" x14ac:dyDescent="0.35">
      <c r="A6" s="122" t="s">
        <v>12</v>
      </c>
      <c r="B6">
        <v>1.2385913599999999E-2</v>
      </c>
      <c r="D6" s="65"/>
      <c r="E6" s="65"/>
      <c r="I6" s="65"/>
      <c r="J6" s="65"/>
      <c r="L6" s="106"/>
    </row>
    <row r="7" spans="1:12" x14ac:dyDescent="0.35">
      <c r="A7" s="122" t="s">
        <v>16</v>
      </c>
      <c r="B7" s="65">
        <v>3.095388E-2</v>
      </c>
      <c r="F7" s="65"/>
      <c r="L7" s="112"/>
    </row>
    <row r="8" spans="1:12" x14ac:dyDescent="0.35">
      <c r="A8" s="122" t="s">
        <v>37</v>
      </c>
      <c r="C8">
        <v>4.3923890999999996E-3</v>
      </c>
      <c r="F8" s="65"/>
      <c r="G8" s="65"/>
      <c r="H8" s="65"/>
      <c r="I8" s="65"/>
      <c r="J8" s="65"/>
      <c r="K8" s="65"/>
      <c r="L8" s="112"/>
    </row>
    <row r="9" spans="1:12" x14ac:dyDescent="0.35">
      <c r="A9" s="122" t="s">
        <v>27</v>
      </c>
      <c r="B9" s="65"/>
      <c r="C9" s="65">
        <v>1.7642229999999998E-2</v>
      </c>
      <c r="F9" s="65"/>
      <c r="G9" s="65"/>
      <c r="H9" s="65"/>
      <c r="I9" s="65"/>
      <c r="J9" s="65"/>
      <c r="K9" s="65"/>
      <c r="L9" s="112"/>
    </row>
    <row r="10" spans="1:12" x14ac:dyDescent="0.35">
      <c r="A10" s="122" t="s">
        <v>34</v>
      </c>
      <c r="B10" s="65"/>
      <c r="C10" s="65">
        <v>2.0501019999999998E-2</v>
      </c>
      <c r="F10" s="65"/>
      <c r="G10" s="65"/>
      <c r="H10" s="65"/>
      <c r="I10" s="65"/>
      <c r="J10" s="65"/>
      <c r="L10" s="106"/>
    </row>
    <row r="11" spans="1:12" x14ac:dyDescent="0.35">
      <c r="A11" s="122" t="s">
        <v>156</v>
      </c>
      <c r="C11">
        <v>3.0243052699999998E-2</v>
      </c>
      <c r="L11" s="106"/>
    </row>
    <row r="12" spans="1:12" x14ac:dyDescent="0.35">
      <c r="A12" s="122" t="s">
        <v>13</v>
      </c>
      <c r="C12" s="65"/>
      <c r="D12">
        <v>1.14731329E-2</v>
      </c>
      <c r="K12" s="65"/>
      <c r="L12" s="112"/>
    </row>
    <row r="13" spans="1:12" x14ac:dyDescent="0.35">
      <c r="A13" s="122" t="s">
        <v>15</v>
      </c>
      <c r="D13" s="65">
        <v>2.4809919999999999E-2</v>
      </c>
      <c r="F13" s="65"/>
      <c r="G13" s="65"/>
      <c r="H13" s="65"/>
      <c r="I13" s="65"/>
      <c r="J13" s="65"/>
      <c r="K13" s="65"/>
      <c r="L13" s="112"/>
    </row>
    <row r="14" spans="1:12" x14ac:dyDescent="0.35">
      <c r="A14" s="122" t="s">
        <v>158</v>
      </c>
      <c r="E14" s="65">
        <v>3.1880810000000002E-3</v>
      </c>
      <c r="G14" s="65"/>
      <c r="H14" s="65"/>
      <c r="L14" s="106"/>
    </row>
    <row r="15" spans="1:12" x14ac:dyDescent="0.35">
      <c r="A15" s="122" t="s">
        <v>187</v>
      </c>
      <c r="C15" s="65"/>
      <c r="D15" s="65"/>
      <c r="E15" s="65">
        <v>2.1050989999999999E-2</v>
      </c>
      <c r="G15" s="65"/>
      <c r="K15" s="65"/>
      <c r="L15" s="112"/>
    </row>
    <row r="16" spans="1:12" x14ac:dyDescent="0.35">
      <c r="A16" s="122" t="s">
        <v>18</v>
      </c>
      <c r="E16" s="65">
        <v>4.2955779999999999E-2</v>
      </c>
      <c r="K16" s="65"/>
      <c r="L16" s="112"/>
    </row>
    <row r="17" spans="1:12" x14ac:dyDescent="0.35">
      <c r="A17" s="122" t="s">
        <v>11</v>
      </c>
      <c r="B17" s="65"/>
      <c r="E17" s="65">
        <v>4.8995799999999999E-2</v>
      </c>
      <c r="F17" s="65"/>
      <c r="L17" s="106"/>
    </row>
    <row r="18" spans="1:12" x14ac:dyDescent="0.35">
      <c r="A18" s="122" t="s">
        <v>22</v>
      </c>
      <c r="F18" s="65">
        <v>6.8509289999999997E-4</v>
      </c>
      <c r="K18" s="65"/>
      <c r="L18" s="112"/>
    </row>
    <row r="19" spans="1:12" x14ac:dyDescent="0.35">
      <c r="A19" s="122" t="s">
        <v>191</v>
      </c>
      <c r="D19" s="65"/>
      <c r="E19" s="65"/>
      <c r="F19" s="65">
        <v>2.3973401200000001E-2</v>
      </c>
      <c r="G19" s="65"/>
      <c r="H19" s="65"/>
      <c r="I19" s="65"/>
      <c r="J19" s="65"/>
      <c r="K19" s="65"/>
      <c r="L19" s="112"/>
    </row>
    <row r="20" spans="1:12" x14ac:dyDescent="0.35">
      <c r="A20" s="122" t="s">
        <v>38</v>
      </c>
      <c r="B20" s="65"/>
      <c r="E20" s="65"/>
      <c r="F20" s="65"/>
      <c r="G20" s="65">
        <v>1.6770899999999999E-6</v>
      </c>
      <c r="I20" s="65"/>
      <c r="J20" s="65"/>
      <c r="L20" s="106"/>
    </row>
    <row r="21" spans="1:12" x14ac:dyDescent="0.35">
      <c r="A21" s="122" t="s">
        <v>8</v>
      </c>
      <c r="B21" s="65"/>
      <c r="E21" s="65"/>
      <c r="F21" s="65"/>
      <c r="G21" s="65">
        <v>2.7331319999999998E-4</v>
      </c>
      <c r="H21" s="65"/>
      <c r="I21" s="65"/>
      <c r="J21" s="65"/>
      <c r="L21" s="106"/>
    </row>
    <row r="22" spans="1:12" x14ac:dyDescent="0.35">
      <c r="A22" s="122" t="s">
        <v>20</v>
      </c>
      <c r="G22" s="65">
        <v>7.830774E-4</v>
      </c>
      <c r="H22" s="65"/>
      <c r="I22" s="65"/>
      <c r="J22" s="65"/>
      <c r="L22" s="106"/>
    </row>
    <row r="23" spans="1:12" x14ac:dyDescent="0.35">
      <c r="A23" s="122" t="s">
        <v>160</v>
      </c>
      <c r="E23" s="65"/>
      <c r="F23" s="65"/>
      <c r="G23">
        <v>1.398044E-3</v>
      </c>
      <c r="L23" s="106"/>
    </row>
    <row r="24" spans="1:12" x14ac:dyDescent="0.35">
      <c r="A24" s="122" t="s">
        <v>157</v>
      </c>
      <c r="E24" s="65"/>
      <c r="G24" s="65">
        <v>2.3528709999999999E-3</v>
      </c>
      <c r="L24" s="106"/>
    </row>
    <row r="25" spans="1:12" x14ac:dyDescent="0.35">
      <c r="A25" s="122" t="s">
        <v>186</v>
      </c>
      <c r="D25" s="65"/>
      <c r="E25" s="65"/>
      <c r="F25" s="65"/>
      <c r="G25" s="65">
        <v>1.020396E-2</v>
      </c>
      <c r="I25" s="65"/>
      <c r="J25" s="65"/>
      <c r="K25" s="65"/>
      <c r="L25" s="112"/>
    </row>
    <row r="26" spans="1:12" x14ac:dyDescent="0.35">
      <c r="A26" s="122" t="s">
        <v>26</v>
      </c>
      <c r="B26" s="65"/>
      <c r="H26" s="65">
        <v>9.2340189999999996E-3</v>
      </c>
      <c r="I26" s="65"/>
      <c r="J26" s="65"/>
      <c r="K26" s="65"/>
      <c r="L26" s="106"/>
    </row>
    <row r="27" spans="1:12" x14ac:dyDescent="0.35">
      <c r="A27" s="122" t="s">
        <v>19</v>
      </c>
      <c r="E27" s="65"/>
      <c r="I27" s="65">
        <v>5.3692269999999999E-5</v>
      </c>
      <c r="J27" s="65"/>
      <c r="L27" s="106"/>
    </row>
    <row r="28" spans="1:12" x14ac:dyDescent="0.35">
      <c r="A28" s="122" t="s">
        <v>14</v>
      </c>
      <c r="B28" s="65"/>
      <c r="F28" s="65"/>
      <c r="G28" s="65"/>
      <c r="I28" s="65">
        <v>7.1777750000000002E-4</v>
      </c>
      <c r="J28" s="65"/>
      <c r="L28" s="106"/>
    </row>
    <row r="29" spans="1:12" x14ac:dyDescent="0.35">
      <c r="A29" s="122" t="s">
        <v>159</v>
      </c>
      <c r="E29" s="65"/>
      <c r="F29" s="65"/>
      <c r="G29" s="65"/>
      <c r="I29" s="65">
        <v>2.10056E-3</v>
      </c>
      <c r="J29" s="65"/>
      <c r="L29" s="106"/>
    </row>
    <row r="30" spans="1:12" x14ac:dyDescent="0.35">
      <c r="A30" s="122" t="s">
        <v>25</v>
      </c>
      <c r="B30" s="65"/>
      <c r="F30" s="65"/>
      <c r="G30" s="65"/>
      <c r="H30" s="65"/>
      <c r="I30" s="65">
        <v>3.0761859999999999E-2</v>
      </c>
      <c r="J30" s="65"/>
      <c r="L30" s="106"/>
    </row>
    <row r="31" spans="1:12" x14ac:dyDescent="0.35">
      <c r="A31" s="122" t="s">
        <v>6</v>
      </c>
      <c r="B31" s="117"/>
      <c r="C31" s="117"/>
      <c r="D31" s="117"/>
      <c r="E31" s="117"/>
      <c r="F31" s="117"/>
      <c r="G31" s="117"/>
      <c r="H31" s="117"/>
      <c r="I31" s="117"/>
      <c r="J31" s="111">
        <v>1.4092750000000001E-4</v>
      </c>
      <c r="K31" s="117"/>
      <c r="L31" s="106"/>
    </row>
    <row r="32" spans="1:12" x14ac:dyDescent="0.35">
      <c r="A32" s="122" t="s">
        <v>36</v>
      </c>
      <c r="K32">
        <v>0</v>
      </c>
      <c r="L32" s="106"/>
    </row>
    <row r="33" spans="1:12" x14ac:dyDescent="0.35">
      <c r="A33" s="122" t="s">
        <v>23</v>
      </c>
      <c r="C33" s="65"/>
      <c r="D33" s="65"/>
      <c r="K33" s="65">
        <v>0</v>
      </c>
      <c r="L33" s="106"/>
    </row>
    <row r="34" spans="1:12" x14ac:dyDescent="0.35">
      <c r="A34" s="122" t="s">
        <v>188</v>
      </c>
      <c r="D34" s="65"/>
      <c r="G34" s="65"/>
      <c r="H34" s="65"/>
      <c r="I34" s="65"/>
      <c r="J34" s="65"/>
      <c r="K34" s="65">
        <v>3.4474850000000001E-3</v>
      </c>
      <c r="L34" s="106"/>
    </row>
    <row r="35" spans="1:12" x14ac:dyDescent="0.35">
      <c r="A35" s="122" t="s">
        <v>24</v>
      </c>
      <c r="K35" s="65">
        <v>5.7156120000000001E-3</v>
      </c>
      <c r="L35" s="106"/>
    </row>
    <row r="36" spans="1:12" x14ac:dyDescent="0.35">
      <c r="A36" s="122" t="s">
        <v>35</v>
      </c>
      <c r="K36" s="65"/>
      <c r="L36" s="106">
        <v>0</v>
      </c>
    </row>
    <row r="37" spans="1:12" x14ac:dyDescent="0.35">
      <c r="A37" s="123" t="s">
        <v>190</v>
      </c>
      <c r="B37" s="113"/>
      <c r="C37" s="118"/>
      <c r="D37" s="118"/>
      <c r="E37" s="113"/>
      <c r="F37" s="113"/>
      <c r="G37" s="113"/>
      <c r="H37" s="118"/>
      <c r="I37" s="113"/>
      <c r="J37" s="113"/>
      <c r="K37" s="113"/>
      <c r="L37" s="114">
        <v>0</v>
      </c>
    </row>
  </sheetData>
  <sortState ref="A5:L37">
    <sortCondition ref="B5:B37"/>
    <sortCondition ref="C5:C37"/>
    <sortCondition ref="D5:D37"/>
    <sortCondition ref="E5:E37"/>
    <sortCondition ref="F5:F37"/>
    <sortCondition ref="G5:G37"/>
    <sortCondition ref="H5:H37"/>
    <sortCondition ref="I5:I37"/>
    <sortCondition ref="J5:J37"/>
    <sortCondition ref="K5:K37"/>
    <sortCondition ref="L5:L37"/>
  </sortState>
  <conditionalFormatting sqref="B5:L37">
    <cfRule type="containsBlanks" dxfId="30" priority="1">
      <formula>LEN(TRIM(B5))=0</formula>
    </cfRule>
    <cfRule type="containsBlanks" priority="2">
      <formula>LEN(TRIM(B5))=0</formula>
    </cfRule>
    <cfRule type="cellIs" dxfId="29" priority="3" operator="lessThan">
      <formula>0.01</formula>
    </cfRule>
    <cfRule type="cellIs" dxfId="28" priority="4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4:C41"/>
  <sheetViews>
    <sheetView workbookViewId="0">
      <pane ySplit="4" topLeftCell="A5" activePane="bottomLeft" state="frozen"/>
      <selection pane="bottomLeft" activeCell="G4" sqref="G4:H43"/>
    </sheetView>
  </sheetViews>
  <sheetFormatPr defaultRowHeight="14.5" x14ac:dyDescent="0.35"/>
  <cols>
    <col min="1" max="1" width="16.54296875" bestFit="1" customWidth="1"/>
    <col min="3" max="3" width="10.08984375" customWidth="1"/>
  </cols>
  <sheetData>
    <row r="4" spans="1:3" s="105" customFormat="1" ht="32" customHeight="1" x14ac:dyDescent="0.35">
      <c r="A4" s="107" t="s">
        <v>0</v>
      </c>
      <c r="B4" s="115" t="s">
        <v>144</v>
      </c>
      <c r="C4" s="116" t="s">
        <v>145</v>
      </c>
    </row>
    <row r="5" spans="1:3" x14ac:dyDescent="0.35">
      <c r="A5" s="110" t="s">
        <v>186</v>
      </c>
      <c r="B5" s="111">
        <v>0</v>
      </c>
      <c r="C5" s="112"/>
    </row>
    <row r="6" spans="1:3" hidden="1" x14ac:dyDescent="0.35">
      <c r="A6" t="s">
        <v>36</v>
      </c>
      <c r="B6" s="65">
        <v>9.9345164E-2</v>
      </c>
      <c r="C6" s="65"/>
    </row>
    <row r="7" spans="1:3" x14ac:dyDescent="0.35">
      <c r="A7" s="110" t="s">
        <v>38</v>
      </c>
      <c r="B7" s="111">
        <v>1.2991939999999999E-5</v>
      </c>
      <c r="C7" s="112"/>
    </row>
    <row r="8" spans="1:3" hidden="1" x14ac:dyDescent="0.35">
      <c r="A8" t="s">
        <v>24</v>
      </c>
      <c r="B8" s="65"/>
      <c r="C8" s="65">
        <v>6.8537699999999993E-2</v>
      </c>
    </row>
    <row r="9" spans="1:3" x14ac:dyDescent="0.35">
      <c r="A9" s="110" t="s">
        <v>187</v>
      </c>
      <c r="B9" s="111">
        <v>2.3148030000000001E-5</v>
      </c>
      <c r="C9" s="112"/>
    </row>
    <row r="10" spans="1:3" hidden="1" x14ac:dyDescent="0.35">
      <c r="A10" t="s">
        <v>21</v>
      </c>
      <c r="B10" s="65">
        <v>0.25237641900000002</v>
      </c>
      <c r="C10" s="65"/>
    </row>
    <row r="11" spans="1:3" x14ac:dyDescent="0.35">
      <c r="A11" s="110" t="s">
        <v>35</v>
      </c>
      <c r="B11" s="111">
        <v>8.7981729999999996E-4</v>
      </c>
      <c r="C11" s="112"/>
    </row>
    <row r="12" spans="1:3" x14ac:dyDescent="0.35">
      <c r="A12" s="110" t="s">
        <v>10</v>
      </c>
      <c r="B12" s="111">
        <v>1.3572488E-3</v>
      </c>
      <c r="C12" s="112"/>
    </row>
    <row r="13" spans="1:3" hidden="1" x14ac:dyDescent="0.35">
      <c r="A13" t="s">
        <v>16</v>
      </c>
      <c r="B13" s="65">
        <v>0.79217179999999998</v>
      </c>
      <c r="C13" s="65"/>
    </row>
    <row r="14" spans="1:3" hidden="1" x14ac:dyDescent="0.35">
      <c r="A14" t="s">
        <v>28</v>
      </c>
      <c r="B14" s="65"/>
      <c r="C14" s="65">
        <v>8.5201970000000002E-2</v>
      </c>
    </row>
    <row r="15" spans="1:3" hidden="1" x14ac:dyDescent="0.35">
      <c r="A15" t="s">
        <v>27</v>
      </c>
      <c r="B15" s="65">
        <v>0.53308149999999999</v>
      </c>
      <c r="C15" s="65"/>
    </row>
    <row r="16" spans="1:3" x14ac:dyDescent="0.35">
      <c r="A16" s="110" t="s">
        <v>37</v>
      </c>
      <c r="B16" s="111">
        <v>1.2971388699999999E-2</v>
      </c>
      <c r="C16" s="112"/>
    </row>
    <row r="17" spans="1:3" x14ac:dyDescent="0.35">
      <c r="A17" s="110" t="s">
        <v>23</v>
      </c>
      <c r="B17" s="111">
        <v>1.89783E-2</v>
      </c>
      <c r="C17" s="112"/>
    </row>
    <row r="18" spans="1:3" hidden="1" x14ac:dyDescent="0.35">
      <c r="A18" t="s">
        <v>39</v>
      </c>
      <c r="B18" s="65"/>
      <c r="C18" s="65">
        <v>0.35052693350000003</v>
      </c>
    </row>
    <row r="19" spans="1:3" hidden="1" x14ac:dyDescent="0.35">
      <c r="A19" t="s">
        <v>18</v>
      </c>
      <c r="B19" s="65"/>
      <c r="C19" s="65">
        <v>0.96769559999999999</v>
      </c>
    </row>
    <row r="20" spans="1:3" hidden="1" x14ac:dyDescent="0.35">
      <c r="A20" t="s">
        <v>19</v>
      </c>
      <c r="B20" s="65"/>
      <c r="C20" s="65">
        <v>0.64688290000000004</v>
      </c>
    </row>
    <row r="21" spans="1:3" hidden="1" x14ac:dyDescent="0.35">
      <c r="A21" t="s">
        <v>12</v>
      </c>
      <c r="B21" s="65"/>
      <c r="C21" s="65">
        <v>0.41009757800000002</v>
      </c>
    </row>
    <row r="22" spans="1:3" hidden="1" x14ac:dyDescent="0.35">
      <c r="A22" t="s">
        <v>191</v>
      </c>
      <c r="B22" s="65"/>
      <c r="C22" s="65">
        <v>0.54289770000000004</v>
      </c>
    </row>
    <row r="23" spans="1:3" x14ac:dyDescent="0.35">
      <c r="A23" s="110" t="s">
        <v>25</v>
      </c>
      <c r="B23" s="111"/>
      <c r="C23" s="112">
        <v>2.3343849999999998E-5</v>
      </c>
    </row>
    <row r="24" spans="1:3" hidden="1" x14ac:dyDescent="0.35">
      <c r="A24" t="s">
        <v>15</v>
      </c>
      <c r="B24" s="65">
        <v>0.9775412</v>
      </c>
      <c r="C24" s="65"/>
    </row>
    <row r="25" spans="1:3" hidden="1" x14ac:dyDescent="0.35">
      <c r="A25" t="s">
        <v>22</v>
      </c>
      <c r="B25" s="65">
        <v>0.27724349999999998</v>
      </c>
      <c r="C25" s="65"/>
    </row>
    <row r="26" spans="1:3" x14ac:dyDescent="0.35">
      <c r="A26" s="110" t="s">
        <v>11</v>
      </c>
      <c r="B26" s="111"/>
      <c r="C26" s="112">
        <v>3.7866110000000001E-3</v>
      </c>
    </row>
    <row r="27" spans="1:3" hidden="1" x14ac:dyDescent="0.35">
      <c r="A27" t="s">
        <v>17</v>
      </c>
      <c r="B27" s="65">
        <v>0.12146</v>
      </c>
      <c r="C27" s="65"/>
    </row>
    <row r="28" spans="1:3" x14ac:dyDescent="0.35">
      <c r="A28" s="110" t="s">
        <v>13</v>
      </c>
      <c r="B28" s="111"/>
      <c r="C28" s="112">
        <v>4.2918771E-3</v>
      </c>
    </row>
    <row r="29" spans="1:3" hidden="1" x14ac:dyDescent="0.35">
      <c r="A29" t="s">
        <v>14</v>
      </c>
      <c r="B29" s="65"/>
      <c r="C29" s="65">
        <v>0.43533850000000002</v>
      </c>
    </row>
    <row r="30" spans="1:3" x14ac:dyDescent="0.35">
      <c r="A30" s="110" t="s">
        <v>156</v>
      </c>
      <c r="B30" s="111"/>
      <c r="C30" s="112">
        <v>8.5556169999999997E-3</v>
      </c>
    </row>
    <row r="31" spans="1:3" x14ac:dyDescent="0.35">
      <c r="A31" s="110" t="s">
        <v>8</v>
      </c>
      <c r="B31" s="111"/>
      <c r="C31" s="112">
        <v>1.147832E-2</v>
      </c>
    </row>
    <row r="32" spans="1:3" x14ac:dyDescent="0.35">
      <c r="A32" s="110" t="s">
        <v>159</v>
      </c>
      <c r="B32" s="111"/>
      <c r="C32" s="112">
        <v>2.1168030000000001E-2</v>
      </c>
    </row>
    <row r="33" spans="1:3" hidden="1" x14ac:dyDescent="0.35">
      <c r="A33" t="s">
        <v>190</v>
      </c>
      <c r="B33" s="65"/>
      <c r="C33" s="65">
        <v>5.0855190000000002E-2</v>
      </c>
    </row>
    <row r="34" spans="1:3" hidden="1" x14ac:dyDescent="0.35">
      <c r="A34" t="s">
        <v>158</v>
      </c>
      <c r="B34" s="65"/>
      <c r="C34" s="65">
        <v>0.93143909999999996</v>
      </c>
    </row>
    <row r="35" spans="1:3" hidden="1" x14ac:dyDescent="0.35">
      <c r="A35" t="s">
        <v>157</v>
      </c>
      <c r="B35" s="65"/>
      <c r="C35" s="65">
        <v>0.1772609</v>
      </c>
    </row>
    <row r="36" spans="1:3" x14ac:dyDescent="0.35">
      <c r="A36" s="110" t="s">
        <v>34</v>
      </c>
      <c r="B36" s="111"/>
      <c r="C36" s="112">
        <v>2.3712649999999998E-2</v>
      </c>
    </row>
    <row r="37" spans="1:3" hidden="1" x14ac:dyDescent="0.35">
      <c r="A37" t="s">
        <v>160</v>
      </c>
      <c r="B37" s="65"/>
      <c r="C37" s="65">
        <v>0.82157959999999997</v>
      </c>
    </row>
    <row r="38" spans="1:3" x14ac:dyDescent="0.35">
      <c r="A38" s="110" t="s">
        <v>26</v>
      </c>
      <c r="B38" s="111"/>
      <c r="C38" s="112">
        <v>3.3904834000000002E-2</v>
      </c>
    </row>
    <row r="39" spans="1:3" hidden="1" x14ac:dyDescent="0.35">
      <c r="A39" t="s">
        <v>188</v>
      </c>
      <c r="B39" s="65"/>
      <c r="C39" s="65">
        <v>0.2210454</v>
      </c>
    </row>
    <row r="40" spans="1:3" x14ac:dyDescent="0.35">
      <c r="A40" s="110" t="s">
        <v>7</v>
      </c>
      <c r="B40" s="111"/>
      <c r="C40" s="112">
        <v>3.7892973000000003E-2</v>
      </c>
    </row>
    <row r="41" spans="1:3" x14ac:dyDescent="0.35">
      <c r="A41" s="64" t="s">
        <v>192</v>
      </c>
      <c r="B41" s="113"/>
      <c r="C41" s="114">
        <v>4.4850180000000003E-2</v>
      </c>
    </row>
  </sheetData>
  <autoFilter ref="A4:C41">
    <filterColumn colId="1">
      <filters blank="1">
        <filter val="0.00E+00"/>
        <filter val="1.30E-02"/>
        <filter val="1.30E-05"/>
        <filter val="1.36E-03"/>
        <filter val="1.90E-02"/>
        <filter val="2.31E-05"/>
        <filter val="8.80E-04"/>
      </filters>
    </filterColumn>
    <filterColumn colId="2">
      <filters blank="1">
        <filter val="1.15E-02"/>
        <filter val="2.12E-02"/>
        <filter val="2.33E-05"/>
        <filter val="2.37E-02"/>
        <filter val="3.39E-02"/>
        <filter val="3.79E-02"/>
        <filter val="3.79E-03"/>
        <filter val="4.29E-03"/>
        <filter val="4.49E-02"/>
        <filter val="8.56E-03"/>
      </filters>
    </filterColumn>
  </autoFilter>
  <sortState ref="A6:C43">
    <sortCondition ref="B6:B43"/>
    <sortCondition ref="C6:C43"/>
  </sortState>
  <conditionalFormatting sqref="B5:C41">
    <cfRule type="containsBlanks" dxfId="27" priority="1">
      <formula>LEN(TRIM(B5))=0</formula>
    </cfRule>
    <cfRule type="cellIs" dxfId="26" priority="2" operator="equal">
      <formula>" "</formula>
    </cfRule>
    <cfRule type="cellIs" dxfId="25" priority="3" operator="lessThan">
      <formula>0.01</formula>
    </cfRule>
    <cfRule type="cellIs" dxfId="24" priority="4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6"/>
  <sheetViews>
    <sheetView topLeftCell="A439" workbookViewId="0">
      <selection activeCell="B344" sqref="B344"/>
    </sheetView>
  </sheetViews>
  <sheetFormatPr defaultRowHeight="14.5" x14ac:dyDescent="0.35"/>
  <cols>
    <col min="1" max="1" width="12.54296875" customWidth="1"/>
  </cols>
  <sheetData>
    <row r="1" spans="1:7" x14ac:dyDescent="0.35">
      <c r="A1" t="s">
        <v>1</v>
      </c>
      <c r="C1" s="61" t="s">
        <v>120</v>
      </c>
    </row>
    <row r="2" spans="1:7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29</v>
      </c>
    </row>
    <row r="3" spans="1:7" x14ac:dyDescent="0.35">
      <c r="A3" t="s">
        <v>6</v>
      </c>
      <c r="B3">
        <v>0</v>
      </c>
      <c r="C3">
        <v>3.7999999999999999E-2</v>
      </c>
      <c r="D3">
        <v>0.05</v>
      </c>
      <c r="E3">
        <v>20.850999999999999</v>
      </c>
      <c r="F3">
        <v>558</v>
      </c>
      <c r="G3" t="s">
        <v>31</v>
      </c>
    </row>
    <row r="4" spans="1:7" x14ac:dyDescent="0.35">
      <c r="A4" t="s">
        <v>7</v>
      </c>
      <c r="B4">
        <v>0.313</v>
      </c>
      <c r="C4">
        <v>0</v>
      </c>
      <c r="D4">
        <v>0</v>
      </c>
      <c r="E4">
        <v>20.449000000000002</v>
      </c>
      <c r="F4">
        <v>1264</v>
      </c>
    </row>
    <row r="5" spans="1:7" x14ac:dyDescent="0.35">
      <c r="A5" t="s">
        <v>8</v>
      </c>
      <c r="B5">
        <v>5.0000000000000001E-3</v>
      </c>
      <c r="C5">
        <v>1.4E-2</v>
      </c>
      <c r="D5">
        <v>1.7999999999999999E-2</v>
      </c>
      <c r="E5">
        <v>26.446000000000002</v>
      </c>
      <c r="F5">
        <v>624</v>
      </c>
    </row>
    <row r="6" spans="1:7" x14ac:dyDescent="0.35">
      <c r="A6" t="s">
        <v>9</v>
      </c>
      <c r="B6">
        <v>0</v>
      </c>
      <c r="C6">
        <v>1.7000000000000001E-2</v>
      </c>
      <c r="D6">
        <v>2.1999999999999999E-2</v>
      </c>
      <c r="E6">
        <v>58.521000000000001</v>
      </c>
      <c r="F6">
        <v>1481</v>
      </c>
    </row>
    <row r="7" spans="1:7" x14ac:dyDescent="0.35">
      <c r="A7" t="s">
        <v>10</v>
      </c>
      <c r="B7">
        <v>0</v>
      </c>
      <c r="C7">
        <v>3.7999999999999999E-2</v>
      </c>
      <c r="D7">
        <v>4.2999999999999997E-2</v>
      </c>
      <c r="E7">
        <v>46.316000000000003</v>
      </c>
      <c r="F7">
        <v>483</v>
      </c>
    </row>
    <row r="8" spans="1:7" x14ac:dyDescent="0.35">
      <c r="A8" t="s">
        <v>34</v>
      </c>
      <c r="B8">
        <v>0</v>
      </c>
      <c r="C8">
        <v>7.3999999999999996E-2</v>
      </c>
      <c r="D8">
        <v>8.2000000000000003E-2</v>
      </c>
      <c r="E8">
        <v>88.016000000000005</v>
      </c>
      <c r="F8">
        <v>853</v>
      </c>
      <c r="G8" t="s">
        <v>141</v>
      </c>
    </row>
    <row r="9" spans="1:7" x14ac:dyDescent="0.35">
      <c r="A9" t="s">
        <v>11</v>
      </c>
      <c r="B9">
        <v>0</v>
      </c>
      <c r="C9">
        <v>2.1999999999999999E-2</v>
      </c>
      <c r="D9">
        <v>2.5999999999999999E-2</v>
      </c>
      <c r="E9">
        <v>50.817999999999998</v>
      </c>
      <c r="F9">
        <v>1758</v>
      </c>
    </row>
    <row r="10" spans="1:7" x14ac:dyDescent="0.35">
      <c r="A10" s="61" t="s">
        <v>12</v>
      </c>
      <c r="B10">
        <v>0.188</v>
      </c>
      <c r="C10">
        <v>2E-3</v>
      </c>
      <c r="D10">
        <v>3.0000000000000001E-3</v>
      </c>
      <c r="E10">
        <v>16.742000000000001</v>
      </c>
      <c r="F10">
        <v>351</v>
      </c>
    </row>
    <row r="11" spans="1:7" x14ac:dyDescent="0.35">
      <c r="A11" s="61" t="s">
        <v>13</v>
      </c>
      <c r="B11">
        <v>8.0000000000000002E-3</v>
      </c>
      <c r="C11">
        <v>1.7000000000000001E-2</v>
      </c>
      <c r="D11">
        <v>2.1999999999999999E-2</v>
      </c>
      <c r="E11">
        <v>12.382</v>
      </c>
      <c r="F11">
        <v>489</v>
      </c>
    </row>
    <row r="12" spans="1:7" x14ac:dyDescent="0.35">
      <c r="A12" t="s">
        <v>14</v>
      </c>
      <c r="B12">
        <v>8.9999999999999993E-3</v>
      </c>
      <c r="C12">
        <v>0.02</v>
      </c>
      <c r="D12">
        <v>2.7E-2</v>
      </c>
      <c r="E12">
        <v>24.628</v>
      </c>
      <c r="F12">
        <v>461</v>
      </c>
    </row>
    <row r="13" spans="1:7" x14ac:dyDescent="0.35">
      <c r="A13" t="s">
        <v>15</v>
      </c>
      <c r="B13">
        <v>0.32</v>
      </c>
      <c r="C13">
        <v>3.0000000000000001E-3</v>
      </c>
      <c r="D13">
        <v>8.0000000000000002E-3</v>
      </c>
      <c r="E13">
        <v>13.095000000000001</v>
      </c>
      <c r="F13">
        <v>663</v>
      </c>
    </row>
    <row r="14" spans="1:7" x14ac:dyDescent="0.35">
      <c r="A14" t="s">
        <v>16</v>
      </c>
      <c r="B14">
        <v>0</v>
      </c>
      <c r="C14">
        <v>1.9E-2</v>
      </c>
      <c r="D14">
        <v>2.5000000000000001E-2</v>
      </c>
      <c r="E14">
        <v>61.564999999999998</v>
      </c>
      <c r="F14">
        <v>1361</v>
      </c>
    </row>
    <row r="15" spans="1:7" x14ac:dyDescent="0.35">
      <c r="A15" t="s">
        <v>17</v>
      </c>
      <c r="B15">
        <v>0</v>
      </c>
      <c r="C15">
        <v>5.1999999999999998E-2</v>
      </c>
      <c r="D15">
        <v>5.8999999999999997E-2</v>
      </c>
      <c r="E15">
        <v>23.359000000000002</v>
      </c>
      <c r="F15">
        <v>723</v>
      </c>
      <c r="G15" t="s">
        <v>125</v>
      </c>
    </row>
    <row r="16" spans="1:7" x14ac:dyDescent="0.35">
      <c r="A16" t="s">
        <v>18</v>
      </c>
      <c r="B16">
        <v>0</v>
      </c>
      <c r="C16">
        <v>0.04</v>
      </c>
      <c r="D16">
        <v>4.2999999999999997E-2</v>
      </c>
      <c r="E16">
        <v>12.926</v>
      </c>
      <c r="F16">
        <v>1196</v>
      </c>
    </row>
    <row r="17" spans="1:7" x14ac:dyDescent="0.35">
      <c r="A17" s="61" t="s">
        <v>19</v>
      </c>
      <c r="B17">
        <v>6.0000000000000001E-3</v>
      </c>
      <c r="C17">
        <v>1.7999999999999999E-2</v>
      </c>
      <c r="D17">
        <v>2.1999999999999999E-2</v>
      </c>
      <c r="E17">
        <v>49.795000000000002</v>
      </c>
      <c r="F17">
        <v>515</v>
      </c>
    </row>
    <row r="18" spans="1:7" x14ac:dyDescent="0.35">
      <c r="A18" s="61" t="s">
        <v>20</v>
      </c>
      <c r="B18">
        <v>0</v>
      </c>
      <c r="C18">
        <v>4.2999999999999997E-2</v>
      </c>
      <c r="D18">
        <v>5.1999999999999998E-2</v>
      </c>
      <c r="E18">
        <v>11.388999999999999</v>
      </c>
      <c r="F18">
        <v>790</v>
      </c>
      <c r="G18" t="s">
        <v>31</v>
      </c>
    </row>
    <row r="19" spans="1:7" x14ac:dyDescent="0.35">
      <c r="A19" t="s">
        <v>37</v>
      </c>
      <c r="B19">
        <v>0</v>
      </c>
      <c r="C19">
        <v>3.3000000000000002E-2</v>
      </c>
      <c r="D19">
        <v>3.6999999999999998E-2</v>
      </c>
      <c r="E19">
        <v>22.010999999999999</v>
      </c>
      <c r="F19">
        <v>563</v>
      </c>
    </row>
    <row r="20" spans="1:7" x14ac:dyDescent="0.35">
      <c r="A20" t="s">
        <v>21</v>
      </c>
      <c r="B20">
        <v>0</v>
      </c>
      <c r="C20">
        <v>7.0999999999999994E-2</v>
      </c>
      <c r="D20">
        <v>7.5999999999999998E-2</v>
      </c>
      <c r="E20">
        <v>73.762</v>
      </c>
      <c r="F20">
        <v>1118</v>
      </c>
      <c r="G20" t="s">
        <v>126</v>
      </c>
    </row>
    <row r="21" spans="1:7" x14ac:dyDescent="0.35">
      <c r="A21" t="s">
        <v>22</v>
      </c>
      <c r="B21">
        <v>0.125</v>
      </c>
      <c r="C21">
        <v>5.0000000000000001E-3</v>
      </c>
      <c r="D21">
        <v>8.0000000000000002E-3</v>
      </c>
      <c r="E21">
        <v>25.567</v>
      </c>
      <c r="F21">
        <v>336</v>
      </c>
    </row>
    <row r="22" spans="1:7" x14ac:dyDescent="0.35">
      <c r="A22" t="s">
        <v>23</v>
      </c>
      <c r="B22">
        <v>0</v>
      </c>
      <c r="C22">
        <v>6.0999999999999999E-2</v>
      </c>
      <c r="D22">
        <v>6.6000000000000003E-2</v>
      </c>
      <c r="E22">
        <v>135.53899999999999</v>
      </c>
      <c r="F22">
        <v>1637</v>
      </c>
      <c r="G22" t="s">
        <v>32</v>
      </c>
    </row>
    <row r="23" spans="1:7" x14ac:dyDescent="0.35">
      <c r="A23" t="s">
        <v>24</v>
      </c>
      <c r="B23">
        <v>1.0999999999999999E-2</v>
      </c>
      <c r="C23">
        <v>2.8000000000000001E-2</v>
      </c>
      <c r="D23">
        <v>3.6999999999999998E-2</v>
      </c>
      <c r="E23">
        <v>15.388</v>
      </c>
      <c r="F23">
        <v>324</v>
      </c>
    </row>
    <row r="24" spans="1:7" x14ac:dyDescent="0.35">
      <c r="A24" t="s">
        <v>25</v>
      </c>
      <c r="B24">
        <v>0.25900000000000001</v>
      </c>
      <c r="C24">
        <v>1E-3</v>
      </c>
      <c r="D24">
        <v>3.0000000000000001E-3</v>
      </c>
      <c r="E24">
        <v>45.843000000000004</v>
      </c>
      <c r="F24">
        <v>201</v>
      </c>
    </row>
    <row r="25" spans="1:7" x14ac:dyDescent="0.35">
      <c r="A25" t="s">
        <v>26</v>
      </c>
      <c r="B25">
        <v>0</v>
      </c>
      <c r="C25">
        <v>4.9000000000000002E-2</v>
      </c>
      <c r="D25">
        <v>6.2E-2</v>
      </c>
      <c r="E25">
        <v>12.211</v>
      </c>
      <c r="F25">
        <v>489</v>
      </c>
      <c r="G25" t="s">
        <v>127</v>
      </c>
    </row>
    <row r="26" spans="1:7" x14ac:dyDescent="0.35">
      <c r="A26" t="s">
        <v>27</v>
      </c>
      <c r="B26">
        <v>1</v>
      </c>
      <c r="C26">
        <v>0</v>
      </c>
      <c r="D26">
        <v>0</v>
      </c>
      <c r="E26">
        <v>31.088000000000001</v>
      </c>
      <c r="F26">
        <v>381</v>
      </c>
    </row>
    <row r="28" spans="1:7" x14ac:dyDescent="0.35">
      <c r="A28" t="s">
        <v>40</v>
      </c>
    </row>
    <row r="29" spans="1:7" x14ac:dyDescent="0.35">
      <c r="A29" t="s">
        <v>0</v>
      </c>
      <c r="B29" t="s">
        <v>40</v>
      </c>
      <c r="C29" t="s">
        <v>2</v>
      </c>
      <c r="D29" t="s">
        <v>3</v>
      </c>
      <c r="E29" t="s">
        <v>4</v>
      </c>
      <c r="F29" t="s">
        <v>5</v>
      </c>
    </row>
    <row r="30" spans="1:7" x14ac:dyDescent="0.35">
      <c r="A30" t="s">
        <v>6</v>
      </c>
      <c r="B30">
        <v>0.29599999999999999</v>
      </c>
      <c r="C30">
        <v>5.0000000000000001E-3</v>
      </c>
      <c r="D30">
        <v>1.2E-2</v>
      </c>
      <c r="E30">
        <v>21.472000000000001</v>
      </c>
      <c r="F30">
        <v>558</v>
      </c>
    </row>
    <row r="31" spans="1:7" x14ac:dyDescent="0.35">
      <c r="A31" t="s">
        <v>7</v>
      </c>
      <c r="B31">
        <v>1E-3</v>
      </c>
      <c r="C31">
        <v>1.4999999999999999E-2</v>
      </c>
      <c r="D31">
        <v>0.02</v>
      </c>
      <c r="E31">
        <v>20.399000000000001</v>
      </c>
      <c r="F31">
        <v>1255</v>
      </c>
    </row>
    <row r="32" spans="1:7" x14ac:dyDescent="0.35">
      <c r="A32" t="s">
        <v>8</v>
      </c>
      <c r="B32">
        <v>5.0000000000000001E-3</v>
      </c>
      <c r="C32">
        <v>2.3E-2</v>
      </c>
      <c r="D32">
        <v>3.3000000000000002E-2</v>
      </c>
      <c r="E32">
        <v>26.408000000000001</v>
      </c>
      <c r="F32">
        <v>624</v>
      </c>
    </row>
    <row r="33" spans="1:7" x14ac:dyDescent="0.35">
      <c r="A33" t="s">
        <v>9</v>
      </c>
      <c r="B33">
        <v>0</v>
      </c>
      <c r="C33">
        <v>2.8000000000000001E-2</v>
      </c>
      <c r="D33">
        <v>3.3000000000000002E-2</v>
      </c>
      <c r="E33">
        <v>57.914000000000001</v>
      </c>
      <c r="F33">
        <v>1481</v>
      </c>
    </row>
    <row r="34" spans="1:7" x14ac:dyDescent="0.35">
      <c r="A34" t="s">
        <v>10</v>
      </c>
      <c r="B34">
        <v>1.7999999999999999E-2</v>
      </c>
      <c r="C34">
        <v>2.1000000000000001E-2</v>
      </c>
      <c r="D34">
        <v>3.2000000000000001E-2</v>
      </c>
      <c r="E34">
        <v>47.478000000000002</v>
      </c>
      <c r="F34">
        <v>483</v>
      </c>
    </row>
    <row r="35" spans="1:7" x14ac:dyDescent="0.35">
      <c r="A35" t="s">
        <v>34</v>
      </c>
      <c r="B35">
        <v>0</v>
      </c>
      <c r="C35">
        <v>7.1999999999999995E-2</v>
      </c>
      <c r="D35">
        <v>7.9000000000000001E-2</v>
      </c>
      <c r="E35">
        <v>88.141999999999996</v>
      </c>
      <c r="F35">
        <v>853</v>
      </c>
      <c r="G35" t="s">
        <v>30</v>
      </c>
    </row>
    <row r="36" spans="1:7" x14ac:dyDescent="0.35">
      <c r="A36" t="s">
        <v>11</v>
      </c>
      <c r="B36">
        <v>0</v>
      </c>
      <c r="C36">
        <v>0.03</v>
      </c>
      <c r="D36">
        <v>3.6999999999999998E-2</v>
      </c>
      <c r="E36">
        <v>64.974999999999994</v>
      </c>
      <c r="F36">
        <v>1008</v>
      </c>
    </row>
    <row r="37" spans="1:7" x14ac:dyDescent="0.35">
      <c r="A37" s="61" t="s">
        <v>12</v>
      </c>
      <c r="B37">
        <v>0.85899999999999999</v>
      </c>
      <c r="C37">
        <v>0</v>
      </c>
      <c r="D37">
        <v>0</v>
      </c>
      <c r="E37">
        <v>16.518999999999998</v>
      </c>
      <c r="F37">
        <v>359</v>
      </c>
    </row>
    <row r="38" spans="1:7" x14ac:dyDescent="0.35">
      <c r="A38" s="61" t="s">
        <v>13</v>
      </c>
      <c r="B38">
        <v>1E-3</v>
      </c>
      <c r="C38">
        <v>0.03</v>
      </c>
      <c r="D38">
        <v>3.6999999999999998E-2</v>
      </c>
      <c r="E38">
        <v>12.238</v>
      </c>
      <c r="F38">
        <v>489</v>
      </c>
    </row>
    <row r="39" spans="1:7" x14ac:dyDescent="0.35">
      <c r="A39" t="s">
        <v>14</v>
      </c>
      <c r="B39">
        <v>5.3999999999999999E-2</v>
      </c>
      <c r="C39">
        <v>6.0000000000000001E-3</v>
      </c>
      <c r="D39">
        <v>7.0000000000000001E-3</v>
      </c>
      <c r="E39">
        <v>24.86</v>
      </c>
      <c r="F39">
        <v>461</v>
      </c>
    </row>
    <row r="40" spans="1:7" x14ac:dyDescent="0.35">
      <c r="A40" t="s">
        <v>15</v>
      </c>
      <c r="B40">
        <v>1E-3</v>
      </c>
      <c r="C40">
        <v>2.3E-2</v>
      </c>
      <c r="D40">
        <v>2.9000000000000001E-2</v>
      </c>
      <c r="E40">
        <v>12.849</v>
      </c>
      <c r="F40">
        <v>663</v>
      </c>
    </row>
    <row r="41" spans="1:7" x14ac:dyDescent="0.35">
      <c r="A41" t="s">
        <v>16</v>
      </c>
      <c r="B41">
        <v>0</v>
      </c>
      <c r="C41">
        <v>3.1E-2</v>
      </c>
      <c r="D41">
        <v>3.5999999999999997E-2</v>
      </c>
      <c r="E41">
        <v>59.823999999999998</v>
      </c>
      <c r="F41">
        <v>1403</v>
      </c>
    </row>
    <row r="42" spans="1:7" x14ac:dyDescent="0.35">
      <c r="A42" t="s">
        <v>17</v>
      </c>
      <c r="B42">
        <v>0</v>
      </c>
      <c r="C42">
        <v>0.08</v>
      </c>
      <c r="D42">
        <v>8.8999999999999996E-2</v>
      </c>
      <c r="E42">
        <v>22.734999999999999</v>
      </c>
      <c r="F42">
        <v>723</v>
      </c>
      <c r="G42" t="s">
        <v>30</v>
      </c>
    </row>
    <row r="43" spans="1:7" x14ac:dyDescent="0.35">
      <c r="A43" t="s">
        <v>18</v>
      </c>
      <c r="B43">
        <v>0</v>
      </c>
      <c r="C43">
        <v>0.04</v>
      </c>
      <c r="D43">
        <v>4.2999999999999997E-2</v>
      </c>
      <c r="E43">
        <v>12.933</v>
      </c>
      <c r="F43">
        <v>1196</v>
      </c>
    </row>
    <row r="44" spans="1:7" x14ac:dyDescent="0.35">
      <c r="A44" s="61" t="s">
        <v>19</v>
      </c>
      <c r="B44">
        <v>3.0000000000000001E-3</v>
      </c>
      <c r="C44">
        <v>3.1E-2</v>
      </c>
      <c r="D44">
        <v>4.3999999999999997E-2</v>
      </c>
      <c r="E44">
        <v>49.564</v>
      </c>
      <c r="F44">
        <v>515</v>
      </c>
    </row>
    <row r="45" spans="1:7" x14ac:dyDescent="0.35">
      <c r="A45" s="61" t="s">
        <v>20</v>
      </c>
      <c r="B45">
        <v>0</v>
      </c>
      <c r="C45">
        <v>4.8000000000000001E-2</v>
      </c>
      <c r="D45">
        <v>5.6000000000000001E-2</v>
      </c>
      <c r="E45">
        <v>11.304</v>
      </c>
      <c r="F45">
        <v>790</v>
      </c>
      <c r="G45" t="s">
        <v>128</v>
      </c>
    </row>
    <row r="46" spans="1:7" x14ac:dyDescent="0.35">
      <c r="A46" t="s">
        <v>37</v>
      </c>
      <c r="B46">
        <v>0</v>
      </c>
      <c r="C46">
        <v>4.2999999999999997E-2</v>
      </c>
      <c r="D46">
        <v>5.3999999999999999E-2</v>
      </c>
      <c r="E46">
        <v>21.54</v>
      </c>
      <c r="F46">
        <v>586</v>
      </c>
      <c r="G46" t="s">
        <v>129</v>
      </c>
    </row>
    <row r="47" spans="1:7" x14ac:dyDescent="0.35">
      <c r="A47" t="s">
        <v>21</v>
      </c>
      <c r="B47">
        <v>0</v>
      </c>
      <c r="C47">
        <v>8.4000000000000005E-2</v>
      </c>
      <c r="D47">
        <v>8.6999999999999994E-2</v>
      </c>
      <c r="E47">
        <v>72.599000000000004</v>
      </c>
      <c r="F47">
        <v>1118</v>
      </c>
      <c r="G47" t="s">
        <v>130</v>
      </c>
    </row>
    <row r="48" spans="1:7" x14ac:dyDescent="0.35">
      <c r="A48" t="s">
        <v>22</v>
      </c>
      <c r="B48">
        <v>7.9000000000000001E-2</v>
      </c>
      <c r="C48">
        <v>1.6E-2</v>
      </c>
      <c r="D48">
        <v>2.5999999999999999E-2</v>
      </c>
      <c r="E48">
        <v>25.481000000000002</v>
      </c>
      <c r="F48">
        <v>336</v>
      </c>
    </row>
    <row r="49" spans="1:13" x14ac:dyDescent="0.35">
      <c r="A49" t="s">
        <v>23</v>
      </c>
      <c r="B49">
        <v>0</v>
      </c>
      <c r="C49">
        <v>5.8999999999999997E-2</v>
      </c>
      <c r="D49">
        <v>6.4000000000000001E-2</v>
      </c>
      <c r="E49">
        <v>135.75899999999999</v>
      </c>
      <c r="F49">
        <v>1637</v>
      </c>
      <c r="G49" t="s">
        <v>41</v>
      </c>
    </row>
    <row r="50" spans="1:13" x14ac:dyDescent="0.35">
      <c r="A50" t="s">
        <v>24</v>
      </c>
      <c r="B50">
        <v>0.221</v>
      </c>
      <c r="C50">
        <v>2E-3</v>
      </c>
      <c r="D50">
        <v>3.0000000000000001E-3</v>
      </c>
      <c r="E50">
        <v>15.678000000000001</v>
      </c>
      <c r="F50">
        <v>324</v>
      </c>
    </row>
    <row r="51" spans="1:13" x14ac:dyDescent="0.35">
      <c r="A51" t="s">
        <v>25</v>
      </c>
      <c r="B51">
        <v>0.217</v>
      </c>
      <c r="C51">
        <v>1.9E-2</v>
      </c>
      <c r="D51">
        <v>4.1000000000000002E-2</v>
      </c>
      <c r="E51">
        <v>46.033999999999999</v>
      </c>
      <c r="F51">
        <v>201</v>
      </c>
    </row>
    <row r="52" spans="1:13" x14ac:dyDescent="0.35">
      <c r="A52" t="s">
        <v>26</v>
      </c>
      <c r="B52">
        <v>0</v>
      </c>
      <c r="C52">
        <v>8.3000000000000004E-2</v>
      </c>
      <c r="D52">
        <v>9.7000000000000003E-2</v>
      </c>
      <c r="E52">
        <v>11.798999999999999</v>
      </c>
      <c r="F52">
        <v>489</v>
      </c>
      <c r="G52" t="s">
        <v>131</v>
      </c>
    </row>
    <row r="53" spans="1:13" x14ac:dyDescent="0.35">
      <c r="A53" t="s">
        <v>27</v>
      </c>
      <c r="B53">
        <v>0.127</v>
      </c>
      <c r="C53">
        <v>4.0000000000000001E-3</v>
      </c>
      <c r="D53">
        <v>5.0000000000000001E-3</v>
      </c>
      <c r="E53">
        <v>31.027000000000001</v>
      </c>
      <c r="F53">
        <v>381</v>
      </c>
    </row>
    <row r="55" spans="1:13" x14ac:dyDescent="0.35">
      <c r="A55" t="s">
        <v>122</v>
      </c>
      <c r="H55" t="s">
        <v>123</v>
      </c>
    </row>
    <row r="56" spans="1:13" x14ac:dyDescent="0.35">
      <c r="A56" t="s">
        <v>0</v>
      </c>
      <c r="B56" t="s">
        <v>33</v>
      </c>
      <c r="C56" t="s">
        <v>2</v>
      </c>
      <c r="D56" t="s">
        <v>3</v>
      </c>
      <c r="E56" t="s">
        <v>4</v>
      </c>
      <c r="F56" t="s">
        <v>5</v>
      </c>
      <c r="H56" t="s">
        <v>0</v>
      </c>
      <c r="I56" t="s">
        <v>33</v>
      </c>
      <c r="J56" t="s">
        <v>2</v>
      </c>
      <c r="K56" t="s">
        <v>3</v>
      </c>
      <c r="L56" t="s">
        <v>4</v>
      </c>
      <c r="M56" t="s">
        <v>5</v>
      </c>
    </row>
    <row r="57" spans="1:13" x14ac:dyDescent="0.35">
      <c r="A57" t="s">
        <v>6</v>
      </c>
      <c r="B57">
        <v>8.9999999999999993E-3</v>
      </c>
      <c r="C57">
        <v>8.0000000000000002E-3</v>
      </c>
      <c r="D57">
        <v>0.01</v>
      </c>
      <c r="E57">
        <v>23.603999999999999</v>
      </c>
      <c r="F57">
        <v>917</v>
      </c>
      <c r="H57" t="s">
        <v>49</v>
      </c>
      <c r="I57">
        <v>7.0000000000000001E-3</v>
      </c>
      <c r="J57">
        <v>8.0000000000000002E-3</v>
      </c>
      <c r="K57">
        <v>0.01</v>
      </c>
      <c r="L57">
        <v>23.375</v>
      </c>
      <c r="M57">
        <v>938</v>
      </c>
    </row>
    <row r="58" spans="1:13" x14ac:dyDescent="0.35">
      <c r="A58" t="s">
        <v>7</v>
      </c>
      <c r="B58">
        <v>0</v>
      </c>
      <c r="C58">
        <v>0.01</v>
      </c>
      <c r="D58">
        <v>1.0999999999999999E-2</v>
      </c>
      <c r="E58">
        <v>20.163</v>
      </c>
      <c r="F58">
        <v>1590</v>
      </c>
      <c r="H58" t="s">
        <v>50</v>
      </c>
      <c r="I58">
        <v>0</v>
      </c>
      <c r="J58">
        <v>1.0999999999999999E-2</v>
      </c>
      <c r="K58">
        <v>1.2999999999999999E-2</v>
      </c>
      <c r="L58">
        <v>18.666</v>
      </c>
      <c r="M58">
        <v>1802</v>
      </c>
    </row>
    <row r="59" spans="1:13" x14ac:dyDescent="0.35">
      <c r="A59" t="s">
        <v>8</v>
      </c>
      <c r="B59">
        <v>0.48399999999999999</v>
      </c>
      <c r="C59">
        <v>0</v>
      </c>
      <c r="D59">
        <v>0</v>
      </c>
      <c r="E59">
        <v>28.658000000000001</v>
      </c>
      <c r="F59">
        <v>881</v>
      </c>
      <c r="H59" t="s">
        <v>51</v>
      </c>
      <c r="I59">
        <v>0.33600000000000002</v>
      </c>
      <c r="J59">
        <v>0</v>
      </c>
      <c r="K59">
        <v>0</v>
      </c>
      <c r="L59">
        <v>26.536000000000001</v>
      </c>
      <c r="M59">
        <v>984</v>
      </c>
    </row>
    <row r="60" spans="1:13" x14ac:dyDescent="0.35">
      <c r="A60" t="s">
        <v>9</v>
      </c>
      <c r="B60">
        <v>0.42699999999999999</v>
      </c>
      <c r="C60">
        <v>0</v>
      </c>
      <c r="D60">
        <v>0</v>
      </c>
      <c r="E60">
        <v>62.237000000000002</v>
      </c>
      <c r="F60">
        <v>1652</v>
      </c>
      <c r="H60" t="s">
        <v>52</v>
      </c>
      <c r="I60">
        <v>0.182</v>
      </c>
      <c r="J60">
        <v>0</v>
      </c>
      <c r="K60">
        <v>1E-3</v>
      </c>
      <c r="L60">
        <v>59.37</v>
      </c>
      <c r="M60">
        <v>1809</v>
      </c>
    </row>
    <row r="61" spans="1:13" x14ac:dyDescent="0.35">
      <c r="A61" t="s">
        <v>10</v>
      </c>
      <c r="B61">
        <v>0.157</v>
      </c>
      <c r="C61">
        <v>5.0000000000000001E-3</v>
      </c>
      <c r="D61">
        <v>0.01</v>
      </c>
      <c r="E61">
        <v>49.314</v>
      </c>
      <c r="F61">
        <v>548</v>
      </c>
      <c r="H61" t="s">
        <v>53</v>
      </c>
      <c r="I61">
        <v>0.17399999999999999</v>
      </c>
      <c r="J61">
        <v>4.0000000000000001E-3</v>
      </c>
      <c r="K61">
        <v>8.0000000000000002E-3</v>
      </c>
      <c r="L61">
        <v>47.716999999999999</v>
      </c>
      <c r="M61">
        <v>622</v>
      </c>
    </row>
    <row r="62" spans="1:13" x14ac:dyDescent="0.35">
      <c r="A62" t="s">
        <v>34</v>
      </c>
      <c r="B62">
        <v>0.14599999999999999</v>
      </c>
      <c r="C62">
        <v>2E-3</v>
      </c>
      <c r="D62">
        <v>3.0000000000000001E-3</v>
      </c>
      <c r="E62">
        <v>89.649000000000001</v>
      </c>
      <c r="F62">
        <v>1177</v>
      </c>
      <c r="H62" t="s">
        <v>54</v>
      </c>
      <c r="I62">
        <v>0</v>
      </c>
      <c r="J62">
        <v>7.8E-2</v>
      </c>
      <c r="K62">
        <v>8.2000000000000003E-2</v>
      </c>
      <c r="L62">
        <v>95.646000000000001</v>
      </c>
      <c r="M62">
        <v>1882</v>
      </c>
    </row>
    <row r="63" spans="1:13" x14ac:dyDescent="0.35">
      <c r="A63" t="s">
        <v>11</v>
      </c>
      <c r="B63">
        <v>1E-3</v>
      </c>
      <c r="C63">
        <v>4.0000000000000001E-3</v>
      </c>
      <c r="D63">
        <v>5.0000000000000001E-3</v>
      </c>
      <c r="E63">
        <v>54.662999999999997</v>
      </c>
      <c r="F63">
        <v>4436</v>
      </c>
      <c r="H63" t="s">
        <v>55</v>
      </c>
      <c r="I63">
        <v>1E-3</v>
      </c>
      <c r="J63">
        <v>5.0000000000000001E-3</v>
      </c>
      <c r="K63">
        <v>7.0000000000000001E-3</v>
      </c>
      <c r="L63">
        <v>53.750999999999998</v>
      </c>
      <c r="M63">
        <v>2874</v>
      </c>
    </row>
    <row r="64" spans="1:13" x14ac:dyDescent="0.35">
      <c r="A64" t="s">
        <v>12</v>
      </c>
      <c r="B64">
        <v>4.1000000000000002E-2</v>
      </c>
      <c r="C64">
        <v>2E-3</v>
      </c>
      <c r="D64">
        <v>3.0000000000000001E-3</v>
      </c>
      <c r="E64">
        <v>15.952999999999999</v>
      </c>
      <c r="F64">
        <v>1305</v>
      </c>
      <c r="H64" t="s">
        <v>56</v>
      </c>
      <c r="I64">
        <v>0.17</v>
      </c>
      <c r="J64">
        <v>1E-3</v>
      </c>
      <c r="K64">
        <v>1E-3</v>
      </c>
      <c r="L64">
        <v>17.236999999999998</v>
      </c>
      <c r="M64">
        <v>1212</v>
      </c>
    </row>
    <row r="65" spans="1:13" x14ac:dyDescent="0.35">
      <c r="A65" t="s">
        <v>13</v>
      </c>
      <c r="B65">
        <v>0.65900000000000003</v>
      </c>
      <c r="C65">
        <v>0</v>
      </c>
      <c r="D65">
        <v>0</v>
      </c>
      <c r="E65">
        <v>15.412000000000001</v>
      </c>
      <c r="F65">
        <v>2221</v>
      </c>
      <c r="H65" t="s">
        <v>13</v>
      </c>
      <c r="I65">
        <v>0.57099999999999995</v>
      </c>
      <c r="J65">
        <v>0</v>
      </c>
      <c r="K65">
        <v>0</v>
      </c>
      <c r="L65">
        <v>13.555999999999999</v>
      </c>
      <c r="M65">
        <v>1590</v>
      </c>
    </row>
    <row r="66" spans="1:13" x14ac:dyDescent="0.35">
      <c r="A66" t="s">
        <v>14</v>
      </c>
      <c r="B66">
        <v>0.74199999999999999</v>
      </c>
      <c r="C66">
        <v>0</v>
      </c>
      <c r="D66">
        <v>0</v>
      </c>
      <c r="E66">
        <v>25.187000000000001</v>
      </c>
      <c r="F66">
        <v>597</v>
      </c>
      <c r="H66" t="s">
        <v>14</v>
      </c>
      <c r="I66">
        <v>0.64700000000000002</v>
      </c>
      <c r="J66">
        <v>0</v>
      </c>
      <c r="K66">
        <v>0</v>
      </c>
      <c r="L66">
        <v>27.789000000000001</v>
      </c>
      <c r="M66">
        <v>711</v>
      </c>
    </row>
    <row r="67" spans="1:13" x14ac:dyDescent="0.35">
      <c r="A67" t="s">
        <v>15</v>
      </c>
      <c r="B67">
        <v>2.8000000000000001E-2</v>
      </c>
      <c r="C67">
        <v>4.0000000000000001E-3</v>
      </c>
      <c r="D67">
        <v>4.0000000000000001E-3</v>
      </c>
      <c r="E67">
        <v>17.524999999999999</v>
      </c>
      <c r="F67">
        <v>1041</v>
      </c>
      <c r="H67" t="s">
        <v>57</v>
      </c>
      <c r="I67">
        <v>5.0000000000000001E-3</v>
      </c>
      <c r="J67">
        <v>5.0000000000000001E-3</v>
      </c>
      <c r="K67">
        <v>6.0000000000000001E-3</v>
      </c>
      <c r="L67">
        <v>16.120999999999999</v>
      </c>
      <c r="M67">
        <v>1324</v>
      </c>
    </row>
    <row r="68" spans="1:13" x14ac:dyDescent="0.35">
      <c r="A68" t="s">
        <v>16</v>
      </c>
      <c r="B68">
        <v>0.05</v>
      </c>
      <c r="C68">
        <v>2E-3</v>
      </c>
      <c r="D68">
        <v>3.0000000000000001E-3</v>
      </c>
      <c r="E68">
        <v>61.009</v>
      </c>
      <c r="F68">
        <v>3437</v>
      </c>
      <c r="H68" t="s">
        <v>58</v>
      </c>
      <c r="I68">
        <v>2E-3</v>
      </c>
      <c r="J68">
        <v>4.0000000000000001E-3</v>
      </c>
      <c r="K68">
        <v>5.0000000000000001E-3</v>
      </c>
      <c r="L68">
        <v>55.545000000000002</v>
      </c>
      <c r="M68">
        <v>2187</v>
      </c>
    </row>
    <row r="69" spans="1:13" x14ac:dyDescent="0.35">
      <c r="A69" t="s">
        <v>35</v>
      </c>
      <c r="B69">
        <v>0</v>
      </c>
      <c r="C69">
        <v>2.9000000000000001E-2</v>
      </c>
      <c r="D69">
        <v>3.2000000000000001E-2</v>
      </c>
      <c r="E69">
        <v>25.722000000000001</v>
      </c>
      <c r="F69">
        <v>1621</v>
      </c>
      <c r="H69" t="s">
        <v>59</v>
      </c>
      <c r="I69">
        <v>0</v>
      </c>
      <c r="J69">
        <v>2.8000000000000001E-2</v>
      </c>
      <c r="K69">
        <v>3.1E-2</v>
      </c>
      <c r="L69">
        <v>25.454000000000001</v>
      </c>
      <c r="M69">
        <v>1693</v>
      </c>
    </row>
    <row r="70" spans="1:13" x14ac:dyDescent="0.35">
      <c r="A70" t="s">
        <v>17</v>
      </c>
      <c r="B70">
        <v>0</v>
      </c>
      <c r="C70">
        <v>0.02</v>
      </c>
      <c r="D70">
        <v>2.1000000000000001E-2</v>
      </c>
      <c r="E70">
        <v>23.5</v>
      </c>
      <c r="F70">
        <v>958</v>
      </c>
      <c r="H70" t="s">
        <v>60</v>
      </c>
      <c r="I70">
        <v>0</v>
      </c>
      <c r="J70">
        <v>2.1999999999999999E-2</v>
      </c>
      <c r="K70">
        <v>2.3E-2</v>
      </c>
      <c r="L70">
        <v>22.251999999999999</v>
      </c>
      <c r="M70">
        <v>1222</v>
      </c>
    </row>
    <row r="71" spans="1:13" x14ac:dyDescent="0.35">
      <c r="A71" t="s">
        <v>18</v>
      </c>
      <c r="B71">
        <v>0.33400000000000002</v>
      </c>
      <c r="C71">
        <v>0</v>
      </c>
      <c r="D71">
        <v>0</v>
      </c>
      <c r="E71">
        <v>14.085000000000001</v>
      </c>
      <c r="F71">
        <v>1465</v>
      </c>
      <c r="H71" t="s">
        <v>61</v>
      </c>
      <c r="I71">
        <v>0.104</v>
      </c>
      <c r="J71">
        <v>2E-3</v>
      </c>
      <c r="K71">
        <v>3.0000000000000001E-3</v>
      </c>
      <c r="L71">
        <v>13.779</v>
      </c>
      <c r="M71">
        <v>1671</v>
      </c>
    </row>
    <row r="72" spans="1:13" x14ac:dyDescent="0.35">
      <c r="A72" t="s">
        <v>36</v>
      </c>
      <c r="B72">
        <v>0</v>
      </c>
      <c r="C72">
        <v>1.4999999999999999E-2</v>
      </c>
      <c r="D72">
        <v>1.7999999999999999E-2</v>
      </c>
      <c r="E72">
        <v>71.861000000000004</v>
      </c>
      <c r="F72">
        <v>1680</v>
      </c>
      <c r="H72" t="s">
        <v>36</v>
      </c>
      <c r="I72">
        <v>0</v>
      </c>
      <c r="J72">
        <v>1.0999999999999999E-2</v>
      </c>
      <c r="K72">
        <v>1.4E-2</v>
      </c>
      <c r="L72">
        <v>70.722999999999999</v>
      </c>
      <c r="M72">
        <v>1831</v>
      </c>
    </row>
    <row r="73" spans="1:13" x14ac:dyDescent="0.35">
      <c r="A73" t="s">
        <v>19</v>
      </c>
      <c r="B73">
        <v>2E-3</v>
      </c>
      <c r="C73">
        <v>7.0000000000000001E-3</v>
      </c>
      <c r="D73">
        <v>8.9999999999999993E-3</v>
      </c>
      <c r="E73">
        <v>58.960999999999999</v>
      </c>
      <c r="F73">
        <v>2705</v>
      </c>
      <c r="H73" t="s">
        <v>62</v>
      </c>
      <c r="I73">
        <v>2.1999999999999999E-2</v>
      </c>
      <c r="J73">
        <v>3.0000000000000001E-3</v>
      </c>
      <c r="K73">
        <v>4.0000000000000001E-3</v>
      </c>
      <c r="L73">
        <v>47.277000000000001</v>
      </c>
      <c r="M73">
        <v>1345</v>
      </c>
    </row>
    <row r="74" spans="1:13" x14ac:dyDescent="0.35">
      <c r="A74" t="s">
        <v>20</v>
      </c>
      <c r="B74">
        <v>0</v>
      </c>
      <c r="C74">
        <v>8.0000000000000002E-3</v>
      </c>
      <c r="D74">
        <v>8.9999999999999993E-3</v>
      </c>
      <c r="E74">
        <v>12.82</v>
      </c>
      <c r="F74">
        <v>2661</v>
      </c>
      <c r="H74" t="s">
        <v>63</v>
      </c>
      <c r="I74">
        <v>0</v>
      </c>
      <c r="J74">
        <v>1.2E-2</v>
      </c>
      <c r="K74">
        <v>1.2999999999999999E-2</v>
      </c>
      <c r="L74">
        <v>13.647</v>
      </c>
      <c r="M74">
        <v>1522</v>
      </c>
    </row>
    <row r="75" spans="1:13" x14ac:dyDescent="0.35">
      <c r="A75" t="s">
        <v>37</v>
      </c>
      <c r="B75">
        <v>1</v>
      </c>
      <c r="C75">
        <v>0</v>
      </c>
      <c r="D75">
        <v>0</v>
      </c>
      <c r="E75">
        <v>30.172999999999998</v>
      </c>
      <c r="F75">
        <v>853</v>
      </c>
      <c r="H75" t="s">
        <v>64</v>
      </c>
      <c r="I75">
        <v>0.114</v>
      </c>
      <c r="J75">
        <v>1E-3</v>
      </c>
      <c r="K75">
        <v>2E-3</v>
      </c>
      <c r="L75">
        <v>27.079000000000001</v>
      </c>
      <c r="M75">
        <v>1090</v>
      </c>
    </row>
    <row r="76" spans="1:13" x14ac:dyDescent="0.35">
      <c r="A76" t="s">
        <v>21</v>
      </c>
      <c r="B76">
        <v>0</v>
      </c>
      <c r="C76">
        <v>1.4E-2</v>
      </c>
      <c r="D76">
        <v>1.4999999999999999E-2</v>
      </c>
      <c r="E76">
        <v>87.308000000000007</v>
      </c>
      <c r="F76">
        <v>2718</v>
      </c>
      <c r="H76" t="s">
        <v>65</v>
      </c>
      <c r="I76">
        <v>0</v>
      </c>
      <c r="J76">
        <v>4.3999999999999997E-2</v>
      </c>
      <c r="K76">
        <v>4.4999999999999998E-2</v>
      </c>
      <c r="L76">
        <v>79.528999999999996</v>
      </c>
      <c r="M76">
        <v>1560</v>
      </c>
    </row>
    <row r="77" spans="1:13" x14ac:dyDescent="0.35">
      <c r="A77" t="s">
        <v>22</v>
      </c>
      <c r="B77">
        <v>0.82399999999999995</v>
      </c>
      <c r="C77">
        <v>0</v>
      </c>
      <c r="D77">
        <v>0</v>
      </c>
      <c r="E77">
        <v>24.675000000000001</v>
      </c>
      <c r="F77">
        <v>489</v>
      </c>
      <c r="H77" t="s">
        <v>66</v>
      </c>
      <c r="I77">
        <v>0.81499999999999995</v>
      </c>
      <c r="J77">
        <v>0</v>
      </c>
      <c r="K77">
        <v>0</v>
      </c>
      <c r="L77">
        <v>23.489000000000001</v>
      </c>
      <c r="M77">
        <v>535</v>
      </c>
    </row>
    <row r="78" spans="1:13" x14ac:dyDescent="0.35">
      <c r="A78" t="s">
        <v>23</v>
      </c>
      <c r="B78">
        <v>2.7E-2</v>
      </c>
      <c r="C78">
        <v>2E-3</v>
      </c>
      <c r="D78">
        <v>2E-3</v>
      </c>
      <c r="E78">
        <v>156.77099999999999</v>
      </c>
      <c r="F78">
        <v>2491</v>
      </c>
      <c r="H78" t="s">
        <v>23</v>
      </c>
      <c r="I78">
        <v>3.7999999999999999E-2</v>
      </c>
      <c r="J78">
        <v>2E-3</v>
      </c>
      <c r="K78">
        <v>4.0000000000000001E-3</v>
      </c>
      <c r="L78">
        <v>157.81399999999999</v>
      </c>
      <c r="M78">
        <v>2738</v>
      </c>
    </row>
    <row r="79" spans="1:13" x14ac:dyDescent="0.35">
      <c r="A79" t="s">
        <v>24</v>
      </c>
      <c r="B79">
        <v>2E-3</v>
      </c>
      <c r="C79">
        <v>1.4E-2</v>
      </c>
      <c r="D79">
        <v>1.7999999999999999E-2</v>
      </c>
      <c r="E79">
        <v>19.196999999999999</v>
      </c>
      <c r="F79">
        <v>856</v>
      </c>
      <c r="H79" t="s">
        <v>24</v>
      </c>
      <c r="I79">
        <v>2E-3</v>
      </c>
      <c r="J79">
        <v>1.4E-2</v>
      </c>
      <c r="K79">
        <v>1.7000000000000001E-2</v>
      </c>
      <c r="L79">
        <v>19.02</v>
      </c>
      <c r="M79">
        <v>867</v>
      </c>
    </row>
    <row r="80" spans="1:13" x14ac:dyDescent="0.35">
      <c r="A80" t="s">
        <v>25</v>
      </c>
      <c r="B80">
        <v>0.216</v>
      </c>
      <c r="C80">
        <v>4.0000000000000001E-3</v>
      </c>
      <c r="D80">
        <v>8.9999999999999993E-3</v>
      </c>
      <c r="E80">
        <v>55.978999999999999</v>
      </c>
      <c r="F80">
        <v>704</v>
      </c>
      <c r="H80" t="s">
        <v>67</v>
      </c>
      <c r="I80">
        <v>0.42499999999999999</v>
      </c>
      <c r="J80">
        <v>0</v>
      </c>
      <c r="K80">
        <v>0</v>
      </c>
      <c r="L80">
        <v>54.875999999999998</v>
      </c>
      <c r="M80">
        <v>777</v>
      </c>
    </row>
    <row r="81" spans="1:13" x14ac:dyDescent="0.35">
      <c r="A81" t="s">
        <v>38</v>
      </c>
      <c r="B81">
        <v>0</v>
      </c>
      <c r="C81">
        <v>0.08</v>
      </c>
      <c r="D81">
        <v>8.8999999999999996E-2</v>
      </c>
      <c r="E81">
        <v>61.262</v>
      </c>
      <c r="F81">
        <v>857</v>
      </c>
      <c r="G81" t="s">
        <v>41</v>
      </c>
      <c r="H81" t="s">
        <v>38</v>
      </c>
      <c r="I81">
        <v>0</v>
      </c>
      <c r="J81">
        <v>8.8999999999999996E-2</v>
      </c>
      <c r="K81">
        <v>9.8000000000000004E-2</v>
      </c>
      <c r="L81">
        <v>60.649000000000001</v>
      </c>
      <c r="M81">
        <v>858</v>
      </c>
    </row>
    <row r="82" spans="1:13" x14ac:dyDescent="0.35">
      <c r="A82" t="s">
        <v>26</v>
      </c>
      <c r="B82">
        <v>0</v>
      </c>
      <c r="C82">
        <v>1.4999999999999999E-2</v>
      </c>
      <c r="D82">
        <v>1.7000000000000001E-2</v>
      </c>
      <c r="E82">
        <v>15.507999999999999</v>
      </c>
      <c r="F82">
        <v>803</v>
      </c>
      <c r="H82" t="s">
        <v>68</v>
      </c>
      <c r="I82">
        <v>0</v>
      </c>
      <c r="J82">
        <v>1.4E-2</v>
      </c>
      <c r="K82">
        <v>1.6E-2</v>
      </c>
      <c r="L82">
        <v>13.612</v>
      </c>
      <c r="M82">
        <v>1053</v>
      </c>
    </row>
    <row r="83" spans="1:13" x14ac:dyDescent="0.35">
      <c r="A83" t="s">
        <v>39</v>
      </c>
      <c r="B83">
        <v>0.125</v>
      </c>
      <c r="C83">
        <v>4.0000000000000001E-3</v>
      </c>
      <c r="D83">
        <v>6.0000000000000001E-3</v>
      </c>
      <c r="E83">
        <v>79.344999999999999</v>
      </c>
      <c r="F83">
        <v>477</v>
      </c>
      <c r="H83" t="s">
        <v>69</v>
      </c>
      <c r="I83">
        <v>9.2999999999999999E-2</v>
      </c>
      <c r="J83">
        <v>4.0000000000000001E-3</v>
      </c>
      <c r="K83">
        <v>6.0000000000000001E-3</v>
      </c>
      <c r="L83">
        <v>74.388999999999996</v>
      </c>
      <c r="M83">
        <v>554</v>
      </c>
    </row>
    <row r="84" spans="1:13" x14ac:dyDescent="0.35">
      <c r="A84" t="s">
        <v>27</v>
      </c>
      <c r="B84">
        <v>0.373</v>
      </c>
      <c r="C84">
        <v>0</v>
      </c>
      <c r="D84">
        <v>0</v>
      </c>
      <c r="E84">
        <v>34.956000000000003</v>
      </c>
      <c r="F84">
        <v>631</v>
      </c>
      <c r="H84" t="s">
        <v>70</v>
      </c>
      <c r="I84">
        <v>0.105</v>
      </c>
      <c r="J84">
        <v>7.0000000000000001E-3</v>
      </c>
      <c r="K84">
        <v>1.2E-2</v>
      </c>
      <c r="L84">
        <v>36.082000000000001</v>
      </c>
      <c r="M84">
        <v>705</v>
      </c>
    </row>
    <row r="85" spans="1:13" x14ac:dyDescent="0.35">
      <c r="A85" t="s">
        <v>28</v>
      </c>
      <c r="B85">
        <v>0</v>
      </c>
      <c r="C85">
        <v>8.0000000000000002E-3</v>
      </c>
      <c r="D85">
        <v>0.01</v>
      </c>
      <c r="E85">
        <v>54.375</v>
      </c>
      <c r="F85">
        <v>2697</v>
      </c>
      <c r="H85" t="s">
        <v>28</v>
      </c>
      <c r="I85">
        <v>5.0000000000000001E-3</v>
      </c>
      <c r="J85">
        <v>5.0000000000000001E-3</v>
      </c>
      <c r="K85">
        <v>6.0000000000000001E-3</v>
      </c>
      <c r="L85">
        <v>54.857999999999997</v>
      </c>
      <c r="M85">
        <v>1616</v>
      </c>
    </row>
    <row r="86" spans="1:13" x14ac:dyDescent="0.35">
      <c r="B86">
        <f>SUM(B57:B85)</f>
        <v>5.6469999999999994</v>
      </c>
      <c r="I86">
        <f>SUM(I57:I85)</f>
        <v>3.8179999999999987</v>
      </c>
    </row>
    <row r="87" spans="1:13" x14ac:dyDescent="0.35">
      <c r="A87" t="s">
        <v>44</v>
      </c>
      <c r="H87" t="s">
        <v>43</v>
      </c>
    </row>
    <row r="88" spans="1:13" x14ac:dyDescent="0.35">
      <c r="A88" t="s">
        <v>0</v>
      </c>
      <c r="B88" t="s">
        <v>42</v>
      </c>
      <c r="C88" t="s">
        <v>2</v>
      </c>
      <c r="D88" t="s">
        <v>3</v>
      </c>
      <c r="E88" t="s">
        <v>4</v>
      </c>
      <c r="F88" t="s">
        <v>5</v>
      </c>
      <c r="H88" t="s">
        <v>0</v>
      </c>
      <c r="I88" t="s">
        <v>42</v>
      </c>
      <c r="J88" t="s">
        <v>2</v>
      </c>
      <c r="K88" t="s">
        <v>3</v>
      </c>
      <c r="L88" t="s">
        <v>4</v>
      </c>
      <c r="M88" t="s">
        <v>5</v>
      </c>
    </row>
    <row r="89" spans="1:13" x14ac:dyDescent="0.35">
      <c r="A89" t="s">
        <v>6</v>
      </c>
      <c r="B89">
        <v>0.156</v>
      </c>
      <c r="C89">
        <v>1E-3</v>
      </c>
      <c r="D89">
        <v>2E-3</v>
      </c>
      <c r="E89">
        <v>23.731999999999999</v>
      </c>
      <c r="F89">
        <v>917</v>
      </c>
      <c r="H89" t="s">
        <v>6</v>
      </c>
      <c r="I89">
        <v>0.17899999999999999</v>
      </c>
      <c r="J89">
        <v>1E-3</v>
      </c>
      <c r="K89">
        <v>2E-3</v>
      </c>
      <c r="L89">
        <v>23.227</v>
      </c>
      <c r="M89">
        <v>912</v>
      </c>
    </row>
    <row r="90" spans="1:13" x14ac:dyDescent="0.35">
      <c r="A90" t="s">
        <v>7</v>
      </c>
      <c r="B90">
        <v>0</v>
      </c>
      <c r="C90">
        <v>1.2E-2</v>
      </c>
      <c r="D90">
        <v>1.2999999999999999E-2</v>
      </c>
      <c r="E90">
        <v>20.108000000000001</v>
      </c>
      <c r="F90">
        <v>1591</v>
      </c>
      <c r="H90" t="s">
        <v>7</v>
      </c>
      <c r="I90">
        <v>0</v>
      </c>
      <c r="J90">
        <v>1.2999999999999999E-2</v>
      </c>
      <c r="K90">
        <v>1.4E-2</v>
      </c>
      <c r="L90">
        <v>19.305</v>
      </c>
      <c r="M90">
        <v>1510</v>
      </c>
    </row>
    <row r="91" spans="1:13" x14ac:dyDescent="0.35">
      <c r="A91" t="s">
        <v>8</v>
      </c>
      <c r="B91">
        <v>0.214</v>
      </c>
      <c r="C91">
        <v>1E-3</v>
      </c>
      <c r="D91">
        <v>2E-3</v>
      </c>
      <c r="E91">
        <v>28.65</v>
      </c>
      <c r="F91">
        <v>881</v>
      </c>
      <c r="H91" t="s">
        <v>8</v>
      </c>
      <c r="I91">
        <v>2.3E-2</v>
      </c>
      <c r="J91">
        <v>6.0000000000000001E-3</v>
      </c>
      <c r="K91">
        <v>7.0000000000000001E-3</v>
      </c>
      <c r="L91">
        <v>25.992999999999999</v>
      </c>
      <c r="M91">
        <v>841</v>
      </c>
    </row>
    <row r="92" spans="1:13" x14ac:dyDescent="0.35">
      <c r="A92" t="s">
        <v>9</v>
      </c>
      <c r="B92">
        <v>1</v>
      </c>
      <c r="C92">
        <v>0</v>
      </c>
      <c r="D92">
        <v>0</v>
      </c>
      <c r="E92">
        <v>62.237000000000002</v>
      </c>
      <c r="F92">
        <v>1652</v>
      </c>
      <c r="H92" t="s">
        <v>9</v>
      </c>
      <c r="I92">
        <v>0.56699999999999995</v>
      </c>
      <c r="J92">
        <v>0</v>
      </c>
      <c r="K92">
        <v>0</v>
      </c>
      <c r="L92">
        <v>55.771000000000001</v>
      </c>
      <c r="M92">
        <v>1600</v>
      </c>
    </row>
    <row r="93" spans="1:13" x14ac:dyDescent="0.35">
      <c r="A93" t="s">
        <v>10</v>
      </c>
      <c r="B93">
        <v>0</v>
      </c>
      <c r="C93">
        <v>8.6999999999999994E-2</v>
      </c>
      <c r="D93">
        <v>9.8000000000000004E-2</v>
      </c>
      <c r="E93">
        <v>45.603000000000002</v>
      </c>
      <c r="F93">
        <v>548</v>
      </c>
      <c r="G93" t="s">
        <v>45</v>
      </c>
      <c r="H93" t="s">
        <v>10</v>
      </c>
      <c r="I93">
        <v>0</v>
      </c>
      <c r="J93">
        <v>0.121</v>
      </c>
      <c r="K93">
        <v>0.13800000000000001</v>
      </c>
      <c r="L93">
        <v>43.472999999999999</v>
      </c>
      <c r="M93">
        <v>403</v>
      </c>
    </row>
    <row r="94" spans="1:13" x14ac:dyDescent="0.35">
      <c r="A94" t="s">
        <v>34</v>
      </c>
      <c r="B94">
        <v>0.57099999999999995</v>
      </c>
      <c r="C94">
        <v>0</v>
      </c>
      <c r="D94">
        <v>0</v>
      </c>
      <c r="E94">
        <v>89.721999999999994</v>
      </c>
      <c r="F94">
        <v>1177</v>
      </c>
      <c r="H94" t="s">
        <v>34</v>
      </c>
      <c r="I94">
        <v>0</v>
      </c>
      <c r="J94">
        <v>9.6000000000000002E-2</v>
      </c>
      <c r="K94">
        <v>0.10100000000000001</v>
      </c>
      <c r="L94">
        <v>93.331999999999994</v>
      </c>
      <c r="M94">
        <v>1395</v>
      </c>
    </row>
    <row r="95" spans="1:13" x14ac:dyDescent="0.35">
      <c r="A95" t="s">
        <v>11</v>
      </c>
      <c r="B95">
        <v>3.0000000000000001E-3</v>
      </c>
      <c r="C95">
        <v>3.0000000000000001E-3</v>
      </c>
      <c r="D95">
        <v>4.0000000000000001E-3</v>
      </c>
      <c r="E95">
        <v>55.167999999999999</v>
      </c>
      <c r="F95">
        <v>2329</v>
      </c>
      <c r="H95" t="s">
        <v>11</v>
      </c>
      <c r="I95">
        <v>0</v>
      </c>
      <c r="J95">
        <v>8.0000000000000002E-3</v>
      </c>
      <c r="K95">
        <v>8.9999999999999993E-3</v>
      </c>
      <c r="L95">
        <v>57.045000000000002</v>
      </c>
      <c r="M95">
        <v>4436</v>
      </c>
    </row>
    <row r="96" spans="1:13" x14ac:dyDescent="0.35">
      <c r="A96" t="s">
        <v>12</v>
      </c>
      <c r="B96">
        <v>0.161</v>
      </c>
      <c r="C96">
        <v>1E-3</v>
      </c>
      <c r="D96">
        <v>2E-3</v>
      </c>
      <c r="E96">
        <v>16.466000000000001</v>
      </c>
      <c r="F96">
        <v>954</v>
      </c>
      <c r="H96" t="s">
        <v>12</v>
      </c>
      <c r="I96">
        <v>0.26400000000000001</v>
      </c>
      <c r="J96">
        <v>0</v>
      </c>
      <c r="K96">
        <v>0</v>
      </c>
      <c r="L96">
        <v>16.617000000000001</v>
      </c>
      <c r="M96">
        <v>1182</v>
      </c>
    </row>
    <row r="97" spans="1:13" x14ac:dyDescent="0.35">
      <c r="A97" t="s">
        <v>13</v>
      </c>
      <c r="B97">
        <v>0.752</v>
      </c>
      <c r="C97">
        <v>0</v>
      </c>
      <c r="D97">
        <v>0</v>
      </c>
      <c r="E97">
        <v>15.215999999999999</v>
      </c>
      <c r="F97">
        <v>1180</v>
      </c>
      <c r="H97" t="s">
        <v>13</v>
      </c>
      <c r="I97">
        <v>0.182</v>
      </c>
      <c r="J97">
        <v>0</v>
      </c>
      <c r="K97">
        <v>1E-3</v>
      </c>
      <c r="L97">
        <v>15.518000000000001</v>
      </c>
      <c r="M97">
        <v>1977</v>
      </c>
    </row>
    <row r="98" spans="1:13" x14ac:dyDescent="0.35">
      <c r="A98" t="s">
        <v>14</v>
      </c>
      <c r="B98">
        <v>4.2999999999999997E-2</v>
      </c>
      <c r="C98">
        <v>1.2E-2</v>
      </c>
      <c r="D98">
        <v>1.7999999999999999E-2</v>
      </c>
      <c r="E98">
        <v>25.042999999999999</v>
      </c>
      <c r="F98">
        <v>597</v>
      </c>
      <c r="H98" t="s">
        <v>14</v>
      </c>
      <c r="I98">
        <v>3.0000000000000001E-3</v>
      </c>
      <c r="J98">
        <v>3.2000000000000001E-2</v>
      </c>
      <c r="K98">
        <v>4.1000000000000002E-2</v>
      </c>
      <c r="L98">
        <v>29.282</v>
      </c>
      <c r="M98">
        <v>428</v>
      </c>
    </row>
    <row r="99" spans="1:13" x14ac:dyDescent="0.35">
      <c r="A99" t="s">
        <v>15</v>
      </c>
      <c r="B99">
        <v>0</v>
      </c>
      <c r="C99">
        <v>2.8000000000000001E-2</v>
      </c>
      <c r="D99">
        <v>2.9000000000000001E-2</v>
      </c>
      <c r="E99">
        <v>17.119</v>
      </c>
      <c r="F99">
        <v>1041</v>
      </c>
      <c r="H99" t="s">
        <v>15</v>
      </c>
      <c r="I99">
        <v>0</v>
      </c>
      <c r="J99">
        <v>2.8000000000000001E-2</v>
      </c>
      <c r="K99">
        <v>0.03</v>
      </c>
      <c r="L99">
        <v>16.484999999999999</v>
      </c>
      <c r="M99">
        <v>875</v>
      </c>
    </row>
    <row r="100" spans="1:13" x14ac:dyDescent="0.35">
      <c r="A100" t="s">
        <v>16</v>
      </c>
      <c r="B100">
        <v>0.501</v>
      </c>
      <c r="C100">
        <v>0</v>
      </c>
      <c r="D100">
        <v>0</v>
      </c>
      <c r="E100">
        <v>60.344999999999999</v>
      </c>
      <c r="F100">
        <v>1793</v>
      </c>
      <c r="H100" t="s">
        <v>16</v>
      </c>
      <c r="I100">
        <v>5.5E-2</v>
      </c>
      <c r="J100">
        <v>1E-3</v>
      </c>
      <c r="K100">
        <v>1E-3</v>
      </c>
      <c r="L100">
        <v>59.164999999999999</v>
      </c>
      <c r="M100">
        <v>3403</v>
      </c>
    </row>
    <row r="101" spans="1:13" x14ac:dyDescent="0.35">
      <c r="A101" t="s">
        <v>35</v>
      </c>
      <c r="B101">
        <v>0</v>
      </c>
      <c r="C101">
        <v>2.5000000000000001E-2</v>
      </c>
      <c r="D101">
        <v>2.8000000000000001E-2</v>
      </c>
      <c r="E101">
        <v>25.791</v>
      </c>
      <c r="F101">
        <v>1621</v>
      </c>
      <c r="H101" t="s">
        <v>35</v>
      </c>
      <c r="I101">
        <v>0</v>
      </c>
      <c r="J101">
        <v>2.1999999999999999E-2</v>
      </c>
      <c r="K101">
        <v>2.4E-2</v>
      </c>
      <c r="L101">
        <v>25.6</v>
      </c>
      <c r="M101">
        <v>1614</v>
      </c>
    </row>
    <row r="102" spans="1:13" x14ac:dyDescent="0.35">
      <c r="A102" t="s">
        <v>17</v>
      </c>
      <c r="B102">
        <v>1</v>
      </c>
      <c r="C102">
        <v>0</v>
      </c>
      <c r="D102">
        <v>0</v>
      </c>
      <c r="E102">
        <v>23.954000000000001</v>
      </c>
      <c r="F102">
        <v>958</v>
      </c>
      <c r="H102" t="s">
        <v>17</v>
      </c>
      <c r="I102">
        <v>0.92200000000000004</v>
      </c>
      <c r="J102">
        <v>0</v>
      </c>
      <c r="K102">
        <v>0</v>
      </c>
      <c r="L102">
        <v>21.786000000000001</v>
      </c>
      <c r="M102">
        <v>865</v>
      </c>
    </row>
    <row r="103" spans="1:13" x14ac:dyDescent="0.35">
      <c r="A103" t="s">
        <v>18</v>
      </c>
      <c r="B103">
        <v>5.3999999999999999E-2</v>
      </c>
      <c r="C103">
        <v>2E-3</v>
      </c>
      <c r="D103">
        <v>3.0000000000000001E-3</v>
      </c>
      <c r="E103">
        <v>14.066000000000001</v>
      </c>
      <c r="F103">
        <v>1465</v>
      </c>
      <c r="H103" t="s">
        <v>18</v>
      </c>
      <c r="I103">
        <v>0.20899999999999999</v>
      </c>
      <c r="J103">
        <v>0</v>
      </c>
      <c r="K103">
        <v>1E-3</v>
      </c>
      <c r="L103">
        <v>13.936999999999999</v>
      </c>
      <c r="M103">
        <v>1615</v>
      </c>
    </row>
    <row r="104" spans="1:13" x14ac:dyDescent="0.35">
      <c r="A104" t="s">
        <v>36</v>
      </c>
      <c r="B104">
        <v>1.0999999999999999E-2</v>
      </c>
      <c r="C104">
        <v>7.0000000000000001E-3</v>
      </c>
      <c r="D104">
        <v>0.01</v>
      </c>
      <c r="E104">
        <v>72.471000000000004</v>
      </c>
      <c r="F104">
        <v>1680</v>
      </c>
      <c r="H104" t="s">
        <v>36</v>
      </c>
      <c r="I104">
        <v>5.0000000000000001E-3</v>
      </c>
      <c r="J104">
        <v>8.9999999999999993E-3</v>
      </c>
      <c r="K104">
        <v>1.2E-2</v>
      </c>
      <c r="L104">
        <v>70.343999999999994</v>
      </c>
      <c r="M104">
        <v>1689</v>
      </c>
    </row>
    <row r="105" spans="1:13" x14ac:dyDescent="0.35">
      <c r="A105" t="s">
        <v>19</v>
      </c>
      <c r="B105">
        <v>0.36599999999999999</v>
      </c>
      <c r="C105">
        <v>0</v>
      </c>
      <c r="D105">
        <v>0</v>
      </c>
      <c r="E105">
        <v>59.148000000000003</v>
      </c>
      <c r="F105">
        <v>945</v>
      </c>
      <c r="H105" t="s">
        <v>19</v>
      </c>
      <c r="I105">
        <v>0</v>
      </c>
      <c r="J105">
        <v>6.0000000000000001E-3</v>
      </c>
      <c r="K105">
        <v>6.0000000000000001E-3</v>
      </c>
      <c r="L105">
        <v>46.912999999999997</v>
      </c>
      <c r="M105">
        <v>3493</v>
      </c>
    </row>
    <row r="106" spans="1:13" x14ac:dyDescent="0.35">
      <c r="A106" t="s">
        <v>20</v>
      </c>
      <c r="B106">
        <v>0.54400000000000004</v>
      </c>
      <c r="C106">
        <v>0</v>
      </c>
      <c r="D106">
        <v>0</v>
      </c>
      <c r="E106">
        <v>13.018000000000001</v>
      </c>
      <c r="F106">
        <v>1194</v>
      </c>
      <c r="H106" t="s">
        <v>20</v>
      </c>
      <c r="I106">
        <v>2.5000000000000001E-2</v>
      </c>
      <c r="J106">
        <v>3.0000000000000001E-3</v>
      </c>
      <c r="K106">
        <v>4.0000000000000001E-3</v>
      </c>
      <c r="L106">
        <v>12.888999999999999</v>
      </c>
      <c r="M106">
        <v>2940</v>
      </c>
    </row>
    <row r="107" spans="1:13" x14ac:dyDescent="0.35">
      <c r="A107" t="s">
        <v>37</v>
      </c>
      <c r="B107">
        <v>0.06</v>
      </c>
      <c r="C107">
        <v>3.0000000000000001E-3</v>
      </c>
      <c r="D107">
        <v>4.0000000000000001E-3</v>
      </c>
      <c r="E107">
        <v>30.108000000000001</v>
      </c>
      <c r="F107">
        <v>853</v>
      </c>
      <c r="H107" t="s">
        <v>37</v>
      </c>
      <c r="I107">
        <v>1.9E-2</v>
      </c>
      <c r="J107">
        <v>6.0000000000000001E-3</v>
      </c>
      <c r="K107">
        <v>8.0000000000000002E-3</v>
      </c>
      <c r="L107">
        <v>29.844000000000001</v>
      </c>
      <c r="M107">
        <v>759</v>
      </c>
    </row>
    <row r="108" spans="1:13" x14ac:dyDescent="0.35">
      <c r="A108" t="s">
        <v>21</v>
      </c>
      <c r="B108">
        <v>0</v>
      </c>
      <c r="C108">
        <v>3.9E-2</v>
      </c>
      <c r="D108">
        <v>4.2999999999999997E-2</v>
      </c>
      <c r="E108">
        <v>84.298000000000002</v>
      </c>
      <c r="F108">
        <v>1412</v>
      </c>
      <c r="H108" t="s">
        <v>21</v>
      </c>
      <c r="I108">
        <v>0</v>
      </c>
      <c r="J108">
        <v>4.2000000000000003E-2</v>
      </c>
      <c r="K108">
        <v>4.3999999999999997E-2</v>
      </c>
      <c r="L108">
        <v>82.027000000000001</v>
      </c>
      <c r="M108">
        <v>2891</v>
      </c>
    </row>
    <row r="109" spans="1:13" x14ac:dyDescent="0.35">
      <c r="A109" t="s">
        <v>22</v>
      </c>
      <c r="B109">
        <v>0.35199999999999998</v>
      </c>
      <c r="C109">
        <v>0</v>
      </c>
      <c r="D109">
        <v>0</v>
      </c>
      <c r="E109">
        <v>24.675000000000001</v>
      </c>
      <c r="F109">
        <v>489</v>
      </c>
      <c r="H109" t="s">
        <v>22</v>
      </c>
      <c r="I109">
        <v>0.85199999999999998</v>
      </c>
      <c r="J109">
        <v>-2E-3</v>
      </c>
      <c r="K109">
        <v>0</v>
      </c>
      <c r="L109">
        <v>23.643000000000001</v>
      </c>
      <c r="M109">
        <v>405</v>
      </c>
    </row>
    <row r="110" spans="1:13" x14ac:dyDescent="0.35">
      <c r="A110" t="s">
        <v>23</v>
      </c>
      <c r="B110">
        <v>0</v>
      </c>
      <c r="C110">
        <v>8.9999999999999993E-3</v>
      </c>
      <c r="D110">
        <v>1.2999999999999999E-2</v>
      </c>
      <c r="E110">
        <v>156.066</v>
      </c>
      <c r="F110">
        <v>2491</v>
      </c>
      <c r="H110" t="s">
        <v>23</v>
      </c>
      <c r="I110">
        <v>0</v>
      </c>
      <c r="J110">
        <v>8.0000000000000002E-3</v>
      </c>
      <c r="K110">
        <v>1.2E-2</v>
      </c>
      <c r="L110">
        <v>156.26599999999999</v>
      </c>
      <c r="M110">
        <v>2489</v>
      </c>
    </row>
    <row r="111" spans="1:13" x14ac:dyDescent="0.35">
      <c r="A111" t="s">
        <v>24</v>
      </c>
      <c r="B111">
        <v>0</v>
      </c>
      <c r="C111">
        <v>3.2000000000000001E-2</v>
      </c>
      <c r="D111">
        <v>3.5000000000000003E-2</v>
      </c>
      <c r="E111">
        <v>18.829999999999998</v>
      </c>
      <c r="F111">
        <v>856</v>
      </c>
      <c r="H111" t="s">
        <v>24</v>
      </c>
      <c r="I111">
        <v>0</v>
      </c>
      <c r="J111">
        <v>3.9E-2</v>
      </c>
      <c r="K111">
        <v>4.5999999999999999E-2</v>
      </c>
      <c r="L111">
        <v>18.64</v>
      </c>
      <c r="M111">
        <v>844</v>
      </c>
    </row>
    <row r="112" spans="1:13" x14ac:dyDescent="0.35">
      <c r="A112" t="s">
        <v>25</v>
      </c>
      <c r="B112">
        <v>0.51800000000000002</v>
      </c>
      <c r="C112">
        <v>0</v>
      </c>
      <c r="D112">
        <v>0</v>
      </c>
      <c r="E112">
        <v>55.944000000000003</v>
      </c>
      <c r="F112">
        <v>704</v>
      </c>
      <c r="H112" t="s">
        <v>25</v>
      </c>
      <c r="I112">
        <v>1</v>
      </c>
      <c r="J112">
        <v>0</v>
      </c>
      <c r="K112">
        <v>0</v>
      </c>
      <c r="L112">
        <v>55.250999999999998</v>
      </c>
      <c r="M112">
        <v>738</v>
      </c>
    </row>
    <row r="113" spans="1:13" x14ac:dyDescent="0.35">
      <c r="A113" t="s">
        <v>38</v>
      </c>
      <c r="B113">
        <v>2E-3</v>
      </c>
      <c r="C113">
        <v>1.4999999999999999E-2</v>
      </c>
      <c r="D113">
        <v>1.9E-2</v>
      </c>
      <c r="E113">
        <v>65.221000000000004</v>
      </c>
      <c r="F113">
        <v>857</v>
      </c>
      <c r="H113" t="s">
        <v>38</v>
      </c>
      <c r="I113">
        <v>0</v>
      </c>
      <c r="J113">
        <v>2.3E-2</v>
      </c>
      <c r="K113">
        <v>2.8000000000000001E-2</v>
      </c>
      <c r="L113">
        <v>64.468000000000004</v>
      </c>
      <c r="M113">
        <v>832</v>
      </c>
    </row>
    <row r="114" spans="1:13" x14ac:dyDescent="0.35">
      <c r="A114" t="s">
        <v>26</v>
      </c>
      <c r="B114">
        <v>0.03</v>
      </c>
      <c r="C114">
        <v>5.0000000000000001E-3</v>
      </c>
      <c r="D114">
        <v>6.0000000000000001E-3</v>
      </c>
      <c r="E114">
        <v>15.66</v>
      </c>
      <c r="F114">
        <v>803</v>
      </c>
      <c r="H114" t="s">
        <v>26</v>
      </c>
      <c r="I114">
        <v>2.3E-2</v>
      </c>
      <c r="J114">
        <v>6.0000000000000001E-3</v>
      </c>
      <c r="K114">
        <v>8.0000000000000002E-3</v>
      </c>
      <c r="L114">
        <v>13.128</v>
      </c>
      <c r="M114">
        <v>661</v>
      </c>
    </row>
    <row r="115" spans="1:13" x14ac:dyDescent="0.35">
      <c r="A115" t="s">
        <v>39</v>
      </c>
      <c r="B115">
        <v>7.1999999999999995E-2</v>
      </c>
      <c r="C115">
        <v>7.0000000000000001E-3</v>
      </c>
      <c r="D115">
        <v>0.01</v>
      </c>
      <c r="E115">
        <v>79.177000000000007</v>
      </c>
      <c r="F115">
        <v>477</v>
      </c>
      <c r="H115" t="s">
        <v>39</v>
      </c>
      <c r="I115">
        <v>0.128</v>
      </c>
      <c r="J115">
        <v>5.0000000000000001E-3</v>
      </c>
      <c r="K115">
        <v>7.0000000000000001E-3</v>
      </c>
      <c r="L115">
        <v>76.819000000000003</v>
      </c>
      <c r="M115">
        <v>435</v>
      </c>
    </row>
    <row r="116" spans="1:13" x14ac:dyDescent="0.35">
      <c r="A116" t="s">
        <v>27</v>
      </c>
      <c r="B116">
        <v>0.67100000000000004</v>
      </c>
      <c r="C116">
        <v>0</v>
      </c>
      <c r="D116">
        <v>0</v>
      </c>
      <c r="E116">
        <v>34.956000000000003</v>
      </c>
      <c r="F116">
        <v>631</v>
      </c>
      <c r="H116" t="s">
        <v>27</v>
      </c>
      <c r="I116">
        <v>0.73699999999999999</v>
      </c>
      <c r="J116">
        <v>0</v>
      </c>
      <c r="K116">
        <v>0</v>
      </c>
      <c r="L116">
        <v>35.835999999999999</v>
      </c>
      <c r="M116">
        <v>569</v>
      </c>
    </row>
    <row r="117" spans="1:13" x14ac:dyDescent="0.35">
      <c r="A117" t="s">
        <v>28</v>
      </c>
      <c r="B117">
        <v>1.2E-2</v>
      </c>
      <c r="C117">
        <v>4.0000000000000001E-3</v>
      </c>
      <c r="D117">
        <v>4.0000000000000001E-3</v>
      </c>
      <c r="E117">
        <v>53.89</v>
      </c>
      <c r="F117">
        <v>1385</v>
      </c>
      <c r="H117" t="s">
        <v>28</v>
      </c>
      <c r="I117">
        <v>1E-3</v>
      </c>
      <c r="J117">
        <v>7.0000000000000001E-3</v>
      </c>
      <c r="K117">
        <v>0.01</v>
      </c>
      <c r="L117">
        <v>55.96</v>
      </c>
      <c r="M117">
        <v>2650</v>
      </c>
    </row>
    <row r="118" spans="1:13" x14ac:dyDescent="0.35">
      <c r="B118">
        <f>SUM(B89:B117)</f>
        <v>7.0929999999999991</v>
      </c>
      <c r="I118">
        <f>SUM(I89:I117)</f>
        <v>5.194</v>
      </c>
    </row>
    <row r="119" spans="1:13" x14ac:dyDescent="0.35">
      <c r="A119" t="s">
        <v>47</v>
      </c>
      <c r="H119" t="s">
        <v>48</v>
      </c>
    </row>
    <row r="120" spans="1:13" x14ac:dyDescent="0.35">
      <c r="A120" t="s">
        <v>0</v>
      </c>
      <c r="B120" t="s">
        <v>46</v>
      </c>
      <c r="C120" t="s">
        <v>2</v>
      </c>
      <c r="D120" t="s">
        <v>3</v>
      </c>
      <c r="E120" t="s">
        <v>4</v>
      </c>
      <c r="F120" t="s">
        <v>5</v>
      </c>
      <c r="H120" t="s">
        <v>0</v>
      </c>
      <c r="I120" t="s">
        <v>46</v>
      </c>
      <c r="J120" t="s">
        <v>2</v>
      </c>
      <c r="K120" t="s">
        <v>3</v>
      </c>
      <c r="L120" t="s">
        <v>4</v>
      </c>
      <c r="M120" t="s">
        <v>5</v>
      </c>
    </row>
    <row r="121" spans="1:13" x14ac:dyDescent="0.35">
      <c r="A121" t="s">
        <v>6</v>
      </c>
      <c r="B121">
        <v>3.4000000000000002E-2</v>
      </c>
      <c r="C121">
        <v>0.01</v>
      </c>
      <c r="D121">
        <v>1.6E-2</v>
      </c>
      <c r="E121">
        <v>23.474</v>
      </c>
      <c r="F121">
        <v>866</v>
      </c>
      <c r="H121" t="s">
        <v>49</v>
      </c>
      <c r="I121">
        <v>6.5000000000000002E-2</v>
      </c>
      <c r="J121">
        <v>8.0000000000000002E-3</v>
      </c>
      <c r="K121">
        <v>1.2E-2</v>
      </c>
      <c r="L121">
        <v>22.986000000000001</v>
      </c>
      <c r="M121">
        <v>859</v>
      </c>
    </row>
    <row r="122" spans="1:13" x14ac:dyDescent="0.35">
      <c r="A122" t="s">
        <v>7</v>
      </c>
      <c r="B122">
        <v>8.3000000000000004E-2</v>
      </c>
      <c r="C122">
        <v>3.0000000000000001E-3</v>
      </c>
      <c r="D122">
        <v>5.0000000000000001E-3</v>
      </c>
      <c r="E122">
        <v>20.995999999999999</v>
      </c>
      <c r="F122">
        <v>1363</v>
      </c>
      <c r="H122" t="s">
        <v>50</v>
      </c>
      <c r="I122">
        <v>1.4999999999999999E-2</v>
      </c>
      <c r="J122">
        <v>3.0000000000000001E-3</v>
      </c>
      <c r="K122">
        <v>4.0000000000000001E-3</v>
      </c>
      <c r="L122">
        <v>19.683</v>
      </c>
      <c r="M122">
        <v>1472</v>
      </c>
    </row>
    <row r="123" spans="1:13" x14ac:dyDescent="0.35">
      <c r="A123" t="s">
        <v>8</v>
      </c>
      <c r="B123">
        <v>0</v>
      </c>
      <c r="C123">
        <v>1.7000000000000001E-2</v>
      </c>
      <c r="D123">
        <v>1.7999999999999999E-2</v>
      </c>
      <c r="E123">
        <v>28.297999999999998</v>
      </c>
      <c r="F123">
        <v>811</v>
      </c>
      <c r="H123" t="s">
        <v>51</v>
      </c>
      <c r="I123">
        <v>1E-3</v>
      </c>
      <c r="J123">
        <v>1.2E-2</v>
      </c>
      <c r="K123">
        <v>1.2999999999999999E-2</v>
      </c>
      <c r="L123">
        <v>26.69</v>
      </c>
      <c r="M123">
        <v>857</v>
      </c>
    </row>
    <row r="124" spans="1:13" x14ac:dyDescent="0.35">
      <c r="A124" t="s">
        <v>9</v>
      </c>
      <c r="B124">
        <v>0.20399999999999999</v>
      </c>
      <c r="C124">
        <v>1E-3</v>
      </c>
      <c r="D124">
        <v>2E-3</v>
      </c>
      <c r="E124">
        <v>62.96</v>
      </c>
      <c r="F124">
        <v>1490</v>
      </c>
      <c r="H124" t="s">
        <v>52</v>
      </c>
      <c r="I124">
        <v>2.8000000000000001E-2</v>
      </c>
      <c r="J124">
        <v>6.0000000000000001E-3</v>
      </c>
      <c r="K124">
        <v>0.01</v>
      </c>
      <c r="L124">
        <v>59.948</v>
      </c>
      <c r="M124">
        <v>1549</v>
      </c>
    </row>
    <row r="125" spans="1:13" x14ac:dyDescent="0.35">
      <c r="A125" t="s">
        <v>10</v>
      </c>
      <c r="B125">
        <v>1E-3</v>
      </c>
      <c r="C125">
        <v>0.02</v>
      </c>
      <c r="D125">
        <v>2.3E-2</v>
      </c>
      <c r="E125">
        <v>47.189</v>
      </c>
      <c r="F125">
        <v>494</v>
      </c>
      <c r="H125" t="s">
        <v>53</v>
      </c>
      <c r="I125">
        <v>2E-3</v>
      </c>
      <c r="J125">
        <v>1.7000000000000001E-2</v>
      </c>
      <c r="K125">
        <v>1.9E-2</v>
      </c>
      <c r="L125">
        <v>45.271999999999998</v>
      </c>
      <c r="M125">
        <v>539</v>
      </c>
    </row>
    <row r="126" spans="1:13" x14ac:dyDescent="0.35">
      <c r="A126" t="s">
        <v>34</v>
      </c>
      <c r="B126">
        <v>1E-3</v>
      </c>
      <c r="C126">
        <v>1.7000000000000001E-2</v>
      </c>
      <c r="D126">
        <v>2.1999999999999999E-2</v>
      </c>
      <c r="E126">
        <v>96.864000000000004</v>
      </c>
      <c r="F126">
        <v>940</v>
      </c>
      <c r="H126" t="s">
        <v>54</v>
      </c>
      <c r="I126">
        <v>1E-3</v>
      </c>
      <c r="J126">
        <v>1.4999999999999999E-2</v>
      </c>
      <c r="K126">
        <v>1.9E-2</v>
      </c>
      <c r="L126">
        <v>101.684</v>
      </c>
      <c r="M126">
        <v>1127</v>
      </c>
    </row>
    <row r="127" spans="1:13" x14ac:dyDescent="0.35">
      <c r="A127" t="s">
        <v>11</v>
      </c>
      <c r="B127">
        <v>0</v>
      </c>
      <c r="C127">
        <v>1.4999999999999999E-2</v>
      </c>
      <c r="D127">
        <v>1.7999999999999999E-2</v>
      </c>
      <c r="E127">
        <v>55.789000000000001</v>
      </c>
      <c r="F127">
        <v>1889</v>
      </c>
      <c r="H127" t="s">
        <v>55</v>
      </c>
      <c r="I127">
        <v>0</v>
      </c>
      <c r="J127">
        <v>1.4999999999999999E-2</v>
      </c>
      <c r="K127">
        <v>1.7000000000000001E-2</v>
      </c>
      <c r="L127">
        <v>55.869</v>
      </c>
      <c r="M127">
        <v>2159</v>
      </c>
    </row>
    <row r="128" spans="1:13" x14ac:dyDescent="0.35">
      <c r="A128" t="s">
        <v>12</v>
      </c>
      <c r="B128">
        <v>0</v>
      </c>
      <c r="C128">
        <v>2.5999999999999999E-2</v>
      </c>
      <c r="D128">
        <v>3.1E-2</v>
      </c>
      <c r="E128">
        <v>16.687000000000001</v>
      </c>
      <c r="F128">
        <v>826</v>
      </c>
      <c r="H128" t="s">
        <v>56</v>
      </c>
      <c r="I128">
        <v>0</v>
      </c>
      <c r="J128">
        <v>2.8000000000000001E-2</v>
      </c>
      <c r="K128">
        <v>3.2000000000000001E-2</v>
      </c>
      <c r="L128">
        <v>17.27</v>
      </c>
      <c r="M128">
        <v>999</v>
      </c>
    </row>
    <row r="129" spans="1:13" x14ac:dyDescent="0.35">
      <c r="A129" t="s">
        <v>13</v>
      </c>
      <c r="B129">
        <v>0.53400000000000003</v>
      </c>
      <c r="C129">
        <v>0</v>
      </c>
      <c r="D129">
        <v>0</v>
      </c>
      <c r="E129">
        <v>16.222999999999999</v>
      </c>
      <c r="F129">
        <v>985</v>
      </c>
      <c r="H129" t="s">
        <v>13</v>
      </c>
      <c r="I129">
        <v>5.0000000000000001E-3</v>
      </c>
      <c r="J129">
        <v>1.0999999999999999E-2</v>
      </c>
      <c r="K129">
        <v>1.6E-2</v>
      </c>
      <c r="L129">
        <v>14.561999999999999</v>
      </c>
      <c r="M129">
        <v>1196</v>
      </c>
    </row>
    <row r="130" spans="1:13" x14ac:dyDescent="0.35">
      <c r="A130" t="s">
        <v>14</v>
      </c>
      <c r="B130">
        <v>0.35799999999999998</v>
      </c>
      <c r="C130">
        <v>0</v>
      </c>
      <c r="D130">
        <v>0</v>
      </c>
      <c r="E130">
        <v>26.146000000000001</v>
      </c>
      <c r="F130">
        <v>514</v>
      </c>
      <c r="H130" t="s">
        <v>14</v>
      </c>
      <c r="I130">
        <v>8.1000000000000003E-2</v>
      </c>
      <c r="J130">
        <v>8.9999999999999993E-3</v>
      </c>
      <c r="K130">
        <v>1.4E-2</v>
      </c>
      <c r="L130">
        <v>28.693000000000001</v>
      </c>
      <c r="M130">
        <v>578</v>
      </c>
    </row>
    <row r="131" spans="1:13" x14ac:dyDescent="0.35">
      <c r="A131" t="s">
        <v>15</v>
      </c>
      <c r="B131">
        <v>0</v>
      </c>
      <c r="C131">
        <v>2.1000000000000001E-2</v>
      </c>
      <c r="D131">
        <v>2.3E-2</v>
      </c>
      <c r="E131">
        <v>19.074999999999999</v>
      </c>
      <c r="F131">
        <v>811</v>
      </c>
      <c r="H131" t="s">
        <v>57</v>
      </c>
      <c r="I131">
        <v>0</v>
      </c>
      <c r="J131">
        <v>2.8000000000000001E-2</v>
      </c>
      <c r="K131">
        <v>3.1E-2</v>
      </c>
      <c r="L131">
        <v>17.63</v>
      </c>
      <c r="M131">
        <v>923</v>
      </c>
    </row>
    <row r="132" spans="1:13" x14ac:dyDescent="0.35">
      <c r="A132" t="s">
        <v>16</v>
      </c>
      <c r="B132">
        <v>0</v>
      </c>
      <c r="C132">
        <v>0.05</v>
      </c>
      <c r="D132">
        <v>5.2999999999999999E-2</v>
      </c>
      <c r="E132">
        <v>60.948</v>
      </c>
      <c r="F132">
        <v>1469</v>
      </c>
      <c r="G132" t="s">
        <v>71</v>
      </c>
      <c r="H132" t="s">
        <v>58</v>
      </c>
      <c r="I132">
        <v>0</v>
      </c>
      <c r="J132">
        <v>5.2999999999999999E-2</v>
      </c>
      <c r="K132">
        <v>5.6000000000000001E-2</v>
      </c>
      <c r="L132">
        <v>57.356999999999999</v>
      </c>
      <c r="M132">
        <v>1679</v>
      </c>
    </row>
    <row r="133" spans="1:13" x14ac:dyDescent="0.35">
      <c r="A133" t="s">
        <v>35</v>
      </c>
      <c r="B133">
        <v>5.7000000000000002E-2</v>
      </c>
      <c r="C133">
        <v>3.0000000000000001E-3</v>
      </c>
      <c r="D133">
        <v>5.0000000000000001E-3</v>
      </c>
      <c r="E133">
        <v>26.532</v>
      </c>
      <c r="F133">
        <v>1437</v>
      </c>
      <c r="H133" t="s">
        <v>59</v>
      </c>
      <c r="I133">
        <v>1.2999999999999999E-2</v>
      </c>
      <c r="J133">
        <v>5.0000000000000001E-3</v>
      </c>
      <c r="K133">
        <v>7.0000000000000001E-3</v>
      </c>
      <c r="L133">
        <v>26.314</v>
      </c>
      <c r="M133">
        <v>1429</v>
      </c>
    </row>
    <row r="134" spans="1:13" x14ac:dyDescent="0.35">
      <c r="A134" t="s">
        <v>17</v>
      </c>
      <c r="B134">
        <v>0.73899999999999999</v>
      </c>
      <c r="C134">
        <v>0</v>
      </c>
      <c r="D134">
        <v>0</v>
      </c>
      <c r="E134">
        <v>24.599</v>
      </c>
      <c r="F134">
        <v>750</v>
      </c>
      <c r="H134" t="s">
        <v>60</v>
      </c>
      <c r="I134">
        <v>0.14799999999999999</v>
      </c>
      <c r="J134">
        <v>5.0000000000000001E-3</v>
      </c>
      <c r="K134">
        <v>8.9999999999999993E-3</v>
      </c>
      <c r="L134">
        <v>23.15</v>
      </c>
      <c r="M134">
        <v>881</v>
      </c>
    </row>
    <row r="135" spans="1:13" x14ac:dyDescent="0.35">
      <c r="A135" t="s">
        <v>18</v>
      </c>
      <c r="B135">
        <v>0</v>
      </c>
      <c r="C135">
        <v>1.7999999999999999E-2</v>
      </c>
      <c r="D135">
        <v>2.1000000000000001E-2</v>
      </c>
      <c r="E135">
        <v>13.935</v>
      </c>
      <c r="F135">
        <v>1346</v>
      </c>
      <c r="H135" t="s">
        <v>61</v>
      </c>
      <c r="I135">
        <v>0</v>
      </c>
      <c r="J135">
        <v>1.7000000000000001E-2</v>
      </c>
      <c r="K135">
        <v>0.02</v>
      </c>
      <c r="L135">
        <v>13.855</v>
      </c>
      <c r="M135">
        <v>1426</v>
      </c>
    </row>
    <row r="136" spans="1:13" x14ac:dyDescent="0.35">
      <c r="A136" t="s">
        <v>36</v>
      </c>
      <c r="B136">
        <v>0</v>
      </c>
      <c r="C136">
        <v>5.6000000000000001E-2</v>
      </c>
      <c r="D136">
        <v>0.06</v>
      </c>
      <c r="E136">
        <v>69.551000000000002</v>
      </c>
      <c r="F136">
        <v>1461</v>
      </c>
      <c r="G136" t="s">
        <v>72</v>
      </c>
      <c r="H136" t="s">
        <v>36</v>
      </c>
      <c r="I136">
        <v>0</v>
      </c>
      <c r="J136">
        <v>6.2E-2</v>
      </c>
      <c r="K136">
        <v>6.7000000000000004E-2</v>
      </c>
      <c r="L136">
        <v>67.849999999999994</v>
      </c>
      <c r="M136">
        <v>1530</v>
      </c>
    </row>
    <row r="137" spans="1:13" x14ac:dyDescent="0.35">
      <c r="A137" t="s">
        <v>19</v>
      </c>
      <c r="B137">
        <v>5.0999999999999997E-2</v>
      </c>
      <c r="C137">
        <v>4.0000000000000001E-3</v>
      </c>
      <c r="D137">
        <v>5.0000000000000001E-3</v>
      </c>
      <c r="E137">
        <v>60.652000000000001</v>
      </c>
      <c r="F137">
        <v>845</v>
      </c>
      <c r="H137" t="s">
        <v>62</v>
      </c>
      <c r="I137">
        <v>0.249</v>
      </c>
      <c r="J137">
        <v>0</v>
      </c>
      <c r="K137">
        <v>1E-3</v>
      </c>
      <c r="L137">
        <v>49.302</v>
      </c>
      <c r="M137">
        <v>1031</v>
      </c>
    </row>
    <row r="138" spans="1:13" x14ac:dyDescent="0.35">
      <c r="A138" t="s">
        <v>20</v>
      </c>
      <c r="B138">
        <v>0.39200000000000002</v>
      </c>
      <c r="C138">
        <v>0</v>
      </c>
      <c r="D138">
        <v>0</v>
      </c>
      <c r="E138">
        <v>13.148</v>
      </c>
      <c r="F138">
        <v>1055</v>
      </c>
      <c r="H138" t="s">
        <v>63</v>
      </c>
      <c r="I138">
        <v>8.5999999999999993E-2</v>
      </c>
      <c r="J138">
        <v>2E-3</v>
      </c>
      <c r="K138">
        <v>2E-3</v>
      </c>
      <c r="L138">
        <v>14.154</v>
      </c>
      <c r="M138">
        <v>1256</v>
      </c>
    </row>
    <row r="139" spans="1:13" x14ac:dyDescent="0.35">
      <c r="A139" t="s">
        <v>37</v>
      </c>
      <c r="B139">
        <v>7.0000000000000001E-3</v>
      </c>
      <c r="C139">
        <v>1.7000000000000001E-2</v>
      </c>
      <c r="D139">
        <v>2.3E-2</v>
      </c>
      <c r="E139">
        <v>30.901</v>
      </c>
      <c r="F139">
        <v>696</v>
      </c>
      <c r="H139" t="s">
        <v>64</v>
      </c>
      <c r="I139">
        <v>0</v>
      </c>
      <c r="J139">
        <v>2.4E-2</v>
      </c>
      <c r="K139">
        <v>0.03</v>
      </c>
      <c r="L139">
        <v>27.925999999999998</v>
      </c>
      <c r="M139">
        <v>812</v>
      </c>
    </row>
    <row r="140" spans="1:13" x14ac:dyDescent="0.35">
      <c r="A140" t="s">
        <v>21</v>
      </c>
      <c r="B140">
        <v>0</v>
      </c>
      <c r="C140">
        <v>0.14799999999999999</v>
      </c>
      <c r="D140">
        <v>0.151</v>
      </c>
      <c r="E140">
        <v>75.204999999999998</v>
      </c>
      <c r="F140">
        <v>1298</v>
      </c>
      <c r="G140" t="s">
        <v>71</v>
      </c>
      <c r="H140" t="s">
        <v>65</v>
      </c>
      <c r="I140">
        <v>0</v>
      </c>
      <c r="J140">
        <v>0.14699999999999999</v>
      </c>
      <c r="K140">
        <v>0.151</v>
      </c>
      <c r="L140">
        <v>73.016000000000005</v>
      </c>
      <c r="M140">
        <v>1378</v>
      </c>
    </row>
    <row r="141" spans="1:13" x14ac:dyDescent="0.35">
      <c r="A141" t="s">
        <v>22</v>
      </c>
      <c r="B141">
        <v>4.2999999999999997E-2</v>
      </c>
      <c r="C141">
        <v>0.01</v>
      </c>
      <c r="D141">
        <v>1.4E-2</v>
      </c>
      <c r="E141">
        <v>25.106000000000002</v>
      </c>
      <c r="F141">
        <v>438</v>
      </c>
      <c r="H141" t="s">
        <v>66</v>
      </c>
      <c r="I141">
        <v>2.8000000000000001E-2</v>
      </c>
      <c r="J141">
        <v>1.2E-2</v>
      </c>
      <c r="K141">
        <v>1.6E-2</v>
      </c>
      <c r="L141">
        <v>23.783000000000001</v>
      </c>
      <c r="M141">
        <v>451</v>
      </c>
    </row>
    <row r="142" spans="1:13" x14ac:dyDescent="0.35">
      <c r="A142" t="s">
        <v>23</v>
      </c>
      <c r="B142">
        <v>0</v>
      </c>
      <c r="C142">
        <v>3.5999999999999997E-2</v>
      </c>
      <c r="D142">
        <v>3.7999999999999999E-2</v>
      </c>
      <c r="E142">
        <v>149.19999999999999</v>
      </c>
      <c r="F142">
        <v>2219</v>
      </c>
      <c r="H142" t="s">
        <v>23</v>
      </c>
      <c r="I142">
        <v>0</v>
      </c>
      <c r="J142">
        <v>3.5000000000000003E-2</v>
      </c>
      <c r="K142">
        <v>3.6999999999999998E-2</v>
      </c>
      <c r="L142">
        <v>145.29300000000001</v>
      </c>
      <c r="M142">
        <v>2276</v>
      </c>
    </row>
    <row r="143" spans="1:13" x14ac:dyDescent="0.35">
      <c r="A143" t="s">
        <v>24</v>
      </c>
      <c r="B143">
        <v>0</v>
      </c>
      <c r="C143">
        <v>6.2E-2</v>
      </c>
      <c r="D143">
        <v>6.6000000000000003E-2</v>
      </c>
      <c r="E143">
        <v>18.215</v>
      </c>
      <c r="F143">
        <v>803</v>
      </c>
      <c r="G143" t="s">
        <v>73</v>
      </c>
      <c r="H143" t="s">
        <v>24</v>
      </c>
      <c r="I143">
        <v>0</v>
      </c>
      <c r="J143">
        <v>6.7000000000000004E-2</v>
      </c>
      <c r="K143">
        <v>7.1999999999999995E-2</v>
      </c>
      <c r="L143">
        <v>17.974</v>
      </c>
      <c r="M143">
        <v>791</v>
      </c>
    </row>
    <row r="144" spans="1:13" x14ac:dyDescent="0.35">
      <c r="A144" t="s">
        <v>25</v>
      </c>
      <c r="B144">
        <v>0.33900000000000002</v>
      </c>
      <c r="C144">
        <v>1E-3</v>
      </c>
      <c r="D144">
        <v>3.0000000000000001E-3</v>
      </c>
      <c r="E144">
        <v>57.006</v>
      </c>
      <c r="F144">
        <v>652</v>
      </c>
      <c r="H144" t="s">
        <v>67</v>
      </c>
      <c r="I144">
        <v>0.72799999999999998</v>
      </c>
      <c r="J144">
        <v>0</v>
      </c>
      <c r="K144">
        <v>0</v>
      </c>
      <c r="L144">
        <v>56.680999999999997</v>
      </c>
      <c r="M144">
        <v>686</v>
      </c>
    </row>
    <row r="145" spans="1:13" x14ac:dyDescent="0.35">
      <c r="A145" t="s">
        <v>38</v>
      </c>
      <c r="B145">
        <v>0</v>
      </c>
      <c r="C145">
        <v>0.18099999999999999</v>
      </c>
      <c r="D145">
        <v>0.183</v>
      </c>
      <c r="E145">
        <v>54.914000000000001</v>
      </c>
      <c r="F145">
        <v>779</v>
      </c>
      <c r="G145" t="s">
        <v>74</v>
      </c>
      <c r="H145" t="s">
        <v>38</v>
      </c>
      <c r="I145">
        <v>0</v>
      </c>
      <c r="J145">
        <v>0.17299999999999999</v>
      </c>
      <c r="K145">
        <v>0.17699999999999999</v>
      </c>
      <c r="L145">
        <v>55.506999999999998</v>
      </c>
      <c r="M145">
        <v>755</v>
      </c>
    </row>
    <row r="146" spans="1:13" x14ac:dyDescent="0.35">
      <c r="A146" t="s">
        <v>26</v>
      </c>
      <c r="B146">
        <v>5.5E-2</v>
      </c>
      <c r="C146">
        <v>1.2999999999999999E-2</v>
      </c>
      <c r="D146">
        <v>2.1000000000000001E-2</v>
      </c>
      <c r="E146">
        <v>16.981000000000002</v>
      </c>
      <c r="F146">
        <v>602</v>
      </c>
      <c r="H146" t="s">
        <v>68</v>
      </c>
      <c r="I146">
        <v>1.9E-2</v>
      </c>
      <c r="J146">
        <v>7.0000000000000001E-3</v>
      </c>
      <c r="K146">
        <v>8.0000000000000002E-3</v>
      </c>
      <c r="L146">
        <v>15.369</v>
      </c>
      <c r="M146">
        <v>694</v>
      </c>
    </row>
    <row r="147" spans="1:13" x14ac:dyDescent="0.35">
      <c r="A147" t="s">
        <v>39</v>
      </c>
      <c r="B147">
        <v>0.38</v>
      </c>
      <c r="C147">
        <v>0</v>
      </c>
      <c r="D147">
        <v>0</v>
      </c>
      <c r="E147">
        <v>79.656000000000006</v>
      </c>
      <c r="F147">
        <v>421</v>
      </c>
      <c r="H147" t="s">
        <v>69</v>
      </c>
      <c r="I147">
        <v>0.629</v>
      </c>
      <c r="J147">
        <v>0</v>
      </c>
      <c r="K147">
        <v>0</v>
      </c>
      <c r="L147">
        <v>74.162999999999997</v>
      </c>
      <c r="M147">
        <v>493</v>
      </c>
    </row>
    <row r="148" spans="1:13" x14ac:dyDescent="0.35">
      <c r="A148" t="s">
        <v>27</v>
      </c>
      <c r="B148">
        <v>5.1999999999999998E-2</v>
      </c>
      <c r="C148">
        <v>8.0000000000000002E-3</v>
      </c>
      <c r="D148">
        <v>1.0999999999999999E-2</v>
      </c>
      <c r="E148">
        <v>34.359000000000002</v>
      </c>
      <c r="F148">
        <v>559</v>
      </c>
      <c r="H148" t="s">
        <v>70</v>
      </c>
      <c r="I148">
        <v>8.4000000000000005E-2</v>
      </c>
      <c r="J148">
        <v>5.0000000000000001E-3</v>
      </c>
      <c r="K148">
        <v>7.0000000000000001E-3</v>
      </c>
      <c r="L148">
        <v>36.076999999999998</v>
      </c>
      <c r="M148">
        <v>590</v>
      </c>
    </row>
    <row r="149" spans="1:13" x14ac:dyDescent="0.35">
      <c r="A149" t="s">
        <v>28</v>
      </c>
      <c r="B149">
        <v>0.113</v>
      </c>
      <c r="C149">
        <v>4.0000000000000001E-3</v>
      </c>
      <c r="D149">
        <v>7.0000000000000001E-3</v>
      </c>
      <c r="E149">
        <v>55.448999999999998</v>
      </c>
      <c r="F149">
        <v>1180</v>
      </c>
      <c r="H149" t="s">
        <v>28</v>
      </c>
      <c r="I149">
        <v>3.5999999999999997E-2</v>
      </c>
      <c r="J149">
        <v>6.0000000000000001E-3</v>
      </c>
      <c r="K149">
        <v>8.9999999999999993E-3</v>
      </c>
      <c r="L149">
        <v>58.454999999999998</v>
      </c>
      <c r="M149">
        <v>1294</v>
      </c>
    </row>
    <row r="151" spans="1:13" x14ac:dyDescent="0.35">
      <c r="A151" t="s">
        <v>76</v>
      </c>
      <c r="H151" t="s">
        <v>77</v>
      </c>
    </row>
    <row r="152" spans="1:13" x14ac:dyDescent="0.35">
      <c r="A152" t="s">
        <v>0</v>
      </c>
      <c r="B152" t="s">
        <v>75</v>
      </c>
      <c r="C152" t="s">
        <v>2</v>
      </c>
      <c r="D152" t="s">
        <v>3</v>
      </c>
      <c r="E152" t="s">
        <v>4</v>
      </c>
      <c r="F152" t="s">
        <v>5</v>
      </c>
      <c r="H152" t="s">
        <v>0</v>
      </c>
      <c r="I152" t="s">
        <v>75</v>
      </c>
      <c r="J152" t="s">
        <v>2</v>
      </c>
      <c r="K152" t="s">
        <v>3</v>
      </c>
      <c r="L152" t="s">
        <v>4</v>
      </c>
      <c r="M152" t="s">
        <v>5</v>
      </c>
    </row>
    <row r="153" spans="1:13" x14ac:dyDescent="0.35">
      <c r="A153" t="s">
        <v>6</v>
      </c>
      <c r="B153">
        <v>0</v>
      </c>
      <c r="C153">
        <v>3.5000000000000003E-2</v>
      </c>
      <c r="D153">
        <v>4.2000000000000003E-2</v>
      </c>
      <c r="E153">
        <v>22.8</v>
      </c>
      <c r="F153">
        <v>891</v>
      </c>
      <c r="H153" t="s">
        <v>6</v>
      </c>
      <c r="I153">
        <v>0</v>
      </c>
      <c r="J153">
        <v>3.5999999999999997E-2</v>
      </c>
      <c r="K153">
        <v>4.2000000000000003E-2</v>
      </c>
      <c r="L153">
        <v>22.561</v>
      </c>
      <c r="M153">
        <v>912</v>
      </c>
    </row>
    <row r="154" spans="1:13" x14ac:dyDescent="0.35">
      <c r="A154" t="s">
        <v>7</v>
      </c>
      <c r="B154">
        <v>3.3000000000000002E-2</v>
      </c>
      <c r="C154">
        <v>8.0000000000000002E-3</v>
      </c>
      <c r="D154">
        <v>1.4E-2</v>
      </c>
      <c r="E154">
        <v>20.815000000000001</v>
      </c>
      <c r="F154">
        <v>1361</v>
      </c>
      <c r="H154" t="s">
        <v>7</v>
      </c>
      <c r="I154">
        <v>0.32800000000000001</v>
      </c>
      <c r="J154">
        <v>1E-3</v>
      </c>
      <c r="K154">
        <v>4.0000000000000001E-3</v>
      </c>
      <c r="L154">
        <v>19.628</v>
      </c>
      <c r="M154">
        <v>1483</v>
      </c>
    </row>
    <row r="155" spans="1:13" x14ac:dyDescent="0.35">
      <c r="A155" t="s">
        <v>8</v>
      </c>
      <c r="B155">
        <v>0.52</v>
      </c>
      <c r="C155">
        <v>0</v>
      </c>
      <c r="D155">
        <v>0</v>
      </c>
      <c r="E155">
        <v>27.512</v>
      </c>
      <c r="F155">
        <v>787</v>
      </c>
      <c r="H155" t="s">
        <v>8</v>
      </c>
      <c r="I155">
        <v>0.83599999999999997</v>
      </c>
      <c r="J155">
        <v>0</v>
      </c>
      <c r="K155">
        <v>0</v>
      </c>
      <c r="L155">
        <v>26.106000000000002</v>
      </c>
      <c r="M155">
        <v>841</v>
      </c>
    </row>
    <row r="156" spans="1:13" x14ac:dyDescent="0.35">
      <c r="A156" t="s">
        <v>9</v>
      </c>
      <c r="B156">
        <v>2.1999999999999999E-2</v>
      </c>
      <c r="C156">
        <v>6.0000000000000001E-3</v>
      </c>
      <c r="D156">
        <v>8.9999999999999993E-3</v>
      </c>
      <c r="E156">
        <v>57.456000000000003</v>
      </c>
      <c r="F156">
        <v>1500</v>
      </c>
      <c r="H156" t="s">
        <v>9</v>
      </c>
      <c r="I156">
        <v>2.5999999999999999E-2</v>
      </c>
      <c r="J156">
        <v>6.0000000000000001E-3</v>
      </c>
      <c r="K156">
        <v>8.0000000000000002E-3</v>
      </c>
      <c r="L156">
        <v>55.723999999999997</v>
      </c>
      <c r="M156">
        <v>1596</v>
      </c>
    </row>
    <row r="157" spans="1:13" x14ac:dyDescent="0.35">
      <c r="A157" t="s">
        <v>10</v>
      </c>
      <c r="B157">
        <v>0</v>
      </c>
      <c r="C157">
        <v>6.2E-2</v>
      </c>
      <c r="D157">
        <v>7.3999999999999996E-2</v>
      </c>
      <c r="E157">
        <v>48.106999999999999</v>
      </c>
      <c r="F157">
        <v>362</v>
      </c>
      <c r="G157" t="s">
        <v>79</v>
      </c>
      <c r="H157" t="s">
        <v>10</v>
      </c>
      <c r="I157">
        <v>0</v>
      </c>
      <c r="J157">
        <v>6.2E-2</v>
      </c>
      <c r="K157">
        <v>7.2999999999999995E-2</v>
      </c>
      <c r="L157">
        <v>46.026000000000003</v>
      </c>
      <c r="M157">
        <v>403</v>
      </c>
    </row>
    <row r="158" spans="1:13" x14ac:dyDescent="0.35">
      <c r="A158" t="s">
        <v>34</v>
      </c>
      <c r="B158">
        <v>0</v>
      </c>
      <c r="C158">
        <v>0.05</v>
      </c>
      <c r="D158">
        <v>5.2999999999999999E-2</v>
      </c>
      <c r="E158">
        <v>91.072000000000003</v>
      </c>
      <c r="F158">
        <v>857</v>
      </c>
      <c r="G158" t="s">
        <v>78</v>
      </c>
      <c r="H158" t="s">
        <v>34</v>
      </c>
      <c r="I158">
        <v>0</v>
      </c>
      <c r="J158">
        <v>4.7E-2</v>
      </c>
      <c r="K158">
        <v>4.8000000000000001E-2</v>
      </c>
      <c r="L158">
        <v>93.019000000000005</v>
      </c>
      <c r="M158">
        <v>1184</v>
      </c>
    </row>
    <row r="159" spans="1:13" x14ac:dyDescent="0.35">
      <c r="A159" t="s">
        <v>11</v>
      </c>
      <c r="B159">
        <v>0</v>
      </c>
      <c r="C159">
        <v>2.3E-2</v>
      </c>
      <c r="D159">
        <v>2.7E-2</v>
      </c>
      <c r="E159">
        <v>57.927999999999997</v>
      </c>
      <c r="F159">
        <v>1915</v>
      </c>
      <c r="H159" t="s">
        <v>11</v>
      </c>
      <c r="I159">
        <v>0</v>
      </c>
      <c r="J159">
        <v>0.02</v>
      </c>
      <c r="K159">
        <v>2.1000000000000001E-2</v>
      </c>
      <c r="L159">
        <v>58.935000000000002</v>
      </c>
      <c r="M159">
        <v>3940</v>
      </c>
    </row>
    <row r="160" spans="1:13" x14ac:dyDescent="0.35">
      <c r="A160" t="s">
        <v>12</v>
      </c>
      <c r="B160">
        <v>3.3000000000000002E-2</v>
      </c>
      <c r="C160">
        <v>1.2999999999999999E-2</v>
      </c>
      <c r="D160">
        <v>1.9E-2</v>
      </c>
      <c r="E160">
        <v>16.344000000000001</v>
      </c>
      <c r="F160">
        <v>673</v>
      </c>
      <c r="H160" t="s">
        <v>12</v>
      </c>
      <c r="I160">
        <v>2.4E-2</v>
      </c>
      <c r="J160">
        <v>8.0000000000000002E-3</v>
      </c>
      <c r="K160">
        <v>1.0999999999999999E-2</v>
      </c>
      <c r="L160">
        <v>16.559999999999999</v>
      </c>
      <c r="M160">
        <v>1180</v>
      </c>
    </row>
    <row r="161" spans="1:13" x14ac:dyDescent="0.35">
      <c r="A161" t="s">
        <v>13</v>
      </c>
      <c r="B161">
        <v>1E-3</v>
      </c>
      <c r="C161">
        <v>2.4E-2</v>
      </c>
      <c r="D161">
        <v>3.4000000000000002E-2</v>
      </c>
      <c r="E161">
        <v>17.044</v>
      </c>
      <c r="F161">
        <v>804</v>
      </c>
      <c r="H161" t="s">
        <v>13</v>
      </c>
      <c r="I161">
        <v>0</v>
      </c>
      <c r="J161">
        <v>2.1999999999999999E-2</v>
      </c>
      <c r="K161">
        <v>2.7E-2</v>
      </c>
      <c r="L161">
        <v>16.629000000000001</v>
      </c>
      <c r="M161">
        <v>1698</v>
      </c>
    </row>
    <row r="162" spans="1:13" x14ac:dyDescent="0.35">
      <c r="A162" t="s">
        <v>14</v>
      </c>
      <c r="B162">
        <v>0.67300000000000004</v>
      </c>
      <c r="C162">
        <v>-1E-3</v>
      </c>
      <c r="D162">
        <v>6.0000000000000001E-3</v>
      </c>
      <c r="E162">
        <v>28.169</v>
      </c>
      <c r="F162">
        <v>371</v>
      </c>
      <c r="H162" t="s">
        <v>14</v>
      </c>
      <c r="I162">
        <v>0.308</v>
      </c>
      <c r="J162">
        <v>0</v>
      </c>
      <c r="K162">
        <v>1E-3</v>
      </c>
      <c r="L162">
        <v>29.943999999999999</v>
      </c>
      <c r="M162">
        <v>428</v>
      </c>
    </row>
    <row r="163" spans="1:13" x14ac:dyDescent="0.35">
      <c r="A163" t="s">
        <v>15</v>
      </c>
      <c r="B163">
        <v>3.0000000000000001E-3</v>
      </c>
      <c r="C163">
        <v>2.1000000000000001E-2</v>
      </c>
      <c r="D163">
        <v>2.9000000000000001E-2</v>
      </c>
      <c r="E163">
        <v>18.46</v>
      </c>
      <c r="F163">
        <v>709</v>
      </c>
      <c r="H163" t="s">
        <v>15</v>
      </c>
      <c r="I163">
        <v>4.0000000000000001E-3</v>
      </c>
      <c r="J163">
        <v>1.4E-2</v>
      </c>
      <c r="K163">
        <v>1.9E-2</v>
      </c>
      <c r="L163">
        <v>16.741</v>
      </c>
      <c r="M163">
        <v>875</v>
      </c>
    </row>
    <row r="164" spans="1:13" x14ac:dyDescent="0.35">
      <c r="A164" t="s">
        <v>16</v>
      </c>
      <c r="B164">
        <v>0.75</v>
      </c>
      <c r="C164">
        <v>0</v>
      </c>
      <c r="D164">
        <v>0</v>
      </c>
      <c r="E164">
        <v>63.584000000000003</v>
      </c>
      <c r="F164">
        <v>1478</v>
      </c>
      <c r="H164" t="s">
        <v>16</v>
      </c>
      <c r="I164">
        <v>0</v>
      </c>
      <c r="J164">
        <v>8.0000000000000002E-3</v>
      </c>
      <c r="K164">
        <v>0.01</v>
      </c>
      <c r="L164">
        <v>59.05</v>
      </c>
      <c r="M164">
        <v>3387</v>
      </c>
    </row>
    <row r="165" spans="1:13" x14ac:dyDescent="0.35">
      <c r="A165" t="s">
        <v>35</v>
      </c>
      <c r="B165">
        <v>6.0000000000000001E-3</v>
      </c>
      <c r="C165">
        <v>8.0000000000000002E-3</v>
      </c>
      <c r="D165">
        <v>1.0999999999999999E-2</v>
      </c>
      <c r="E165">
        <v>26.277000000000001</v>
      </c>
      <c r="F165">
        <v>1547</v>
      </c>
      <c r="H165" t="s">
        <v>35</v>
      </c>
      <c r="I165">
        <v>2E-3</v>
      </c>
      <c r="J165">
        <v>0.01</v>
      </c>
      <c r="K165">
        <v>1.2999999999999999E-2</v>
      </c>
      <c r="L165">
        <v>25.896999999999998</v>
      </c>
      <c r="M165">
        <v>1590</v>
      </c>
    </row>
    <row r="166" spans="1:13" x14ac:dyDescent="0.35">
      <c r="A166" t="s">
        <v>17</v>
      </c>
      <c r="B166">
        <v>0</v>
      </c>
      <c r="C166">
        <v>7.9000000000000001E-2</v>
      </c>
      <c r="D166">
        <v>9.0999999999999998E-2</v>
      </c>
      <c r="E166">
        <v>21.16</v>
      </c>
      <c r="F166">
        <v>691</v>
      </c>
      <c r="G166" t="s">
        <v>41</v>
      </c>
      <c r="H166" t="s">
        <v>17</v>
      </c>
      <c r="I166">
        <v>0</v>
      </c>
      <c r="J166">
        <v>7.8E-2</v>
      </c>
      <c r="K166">
        <v>8.7999999999999995E-2</v>
      </c>
      <c r="L166">
        <v>20.282</v>
      </c>
      <c r="M166">
        <v>865</v>
      </c>
    </row>
    <row r="167" spans="1:13" x14ac:dyDescent="0.35">
      <c r="A167" t="s">
        <v>18</v>
      </c>
      <c r="B167">
        <v>1.2E-2</v>
      </c>
      <c r="C167">
        <v>6.0000000000000001E-3</v>
      </c>
      <c r="D167">
        <v>8.0000000000000002E-3</v>
      </c>
      <c r="E167">
        <v>14.135</v>
      </c>
      <c r="F167">
        <v>1417</v>
      </c>
      <c r="H167" t="s">
        <v>18</v>
      </c>
      <c r="I167">
        <v>0</v>
      </c>
      <c r="J167">
        <v>1.2999999999999999E-2</v>
      </c>
      <c r="K167">
        <v>1.4999999999999999E-2</v>
      </c>
      <c r="L167">
        <v>13.787000000000001</v>
      </c>
      <c r="M167">
        <v>1615</v>
      </c>
    </row>
    <row r="168" spans="1:13" x14ac:dyDescent="0.35">
      <c r="A168" t="s">
        <v>36</v>
      </c>
      <c r="B168">
        <v>0</v>
      </c>
      <c r="C168">
        <v>0.02</v>
      </c>
      <c r="D168">
        <v>2.3E-2</v>
      </c>
      <c r="E168">
        <v>70.629000000000005</v>
      </c>
      <c r="F168">
        <v>1569</v>
      </c>
      <c r="H168" t="s">
        <v>36</v>
      </c>
      <c r="I168">
        <v>0</v>
      </c>
      <c r="J168">
        <v>2.1999999999999999E-2</v>
      </c>
      <c r="K168">
        <v>2.5000000000000001E-2</v>
      </c>
      <c r="L168">
        <v>69.266999999999996</v>
      </c>
      <c r="M168">
        <v>1689</v>
      </c>
    </row>
    <row r="169" spans="1:13" x14ac:dyDescent="0.35">
      <c r="A169" t="s">
        <v>19</v>
      </c>
      <c r="B169">
        <v>0</v>
      </c>
      <c r="C169">
        <v>2.1000000000000001E-2</v>
      </c>
      <c r="D169">
        <v>2.3E-2</v>
      </c>
      <c r="E169">
        <v>57.488</v>
      </c>
      <c r="F169">
        <v>863</v>
      </c>
      <c r="H169" t="s">
        <v>19</v>
      </c>
      <c r="I169">
        <v>0</v>
      </c>
      <c r="J169">
        <v>2.3E-2</v>
      </c>
      <c r="K169">
        <v>2.5999999999999999E-2</v>
      </c>
      <c r="L169">
        <v>46.143999999999998</v>
      </c>
      <c r="M169">
        <v>3493</v>
      </c>
    </row>
    <row r="170" spans="1:13" x14ac:dyDescent="0.35">
      <c r="A170" t="s">
        <v>20</v>
      </c>
      <c r="B170">
        <v>0</v>
      </c>
      <c r="C170">
        <v>1.7999999999999999E-2</v>
      </c>
      <c r="D170">
        <v>1.9E-2</v>
      </c>
      <c r="E170">
        <v>12.170999999999999</v>
      </c>
      <c r="F170">
        <v>1003</v>
      </c>
      <c r="H170" t="s">
        <v>20</v>
      </c>
      <c r="I170">
        <v>0</v>
      </c>
      <c r="J170">
        <v>3.3000000000000002E-2</v>
      </c>
      <c r="K170">
        <v>3.4000000000000002E-2</v>
      </c>
      <c r="L170">
        <v>12.507999999999999</v>
      </c>
      <c r="M170">
        <v>2935</v>
      </c>
    </row>
    <row r="171" spans="1:13" x14ac:dyDescent="0.35">
      <c r="A171" t="s">
        <v>37</v>
      </c>
      <c r="B171">
        <v>0.53700000000000003</v>
      </c>
      <c r="C171">
        <v>0</v>
      </c>
      <c r="D171">
        <v>0</v>
      </c>
      <c r="E171">
        <v>33.292000000000002</v>
      </c>
      <c r="F171">
        <v>618</v>
      </c>
      <c r="H171" t="s">
        <v>37</v>
      </c>
      <c r="I171">
        <v>0.69199999999999995</v>
      </c>
      <c r="J171">
        <v>0</v>
      </c>
      <c r="K171">
        <v>0</v>
      </c>
      <c r="L171">
        <v>29.992999999999999</v>
      </c>
      <c r="M171">
        <v>759</v>
      </c>
    </row>
    <row r="172" spans="1:13" x14ac:dyDescent="0.35">
      <c r="A172" t="s">
        <v>21</v>
      </c>
      <c r="B172">
        <v>0</v>
      </c>
      <c r="C172">
        <v>2.1999999999999999E-2</v>
      </c>
      <c r="D172">
        <v>2.7E-2</v>
      </c>
      <c r="E172">
        <v>87.662999999999997</v>
      </c>
      <c r="F172">
        <v>1344</v>
      </c>
      <c r="H172" t="s">
        <v>21</v>
      </c>
      <c r="I172">
        <v>0</v>
      </c>
      <c r="J172">
        <v>2.7E-2</v>
      </c>
      <c r="K172">
        <v>0.03</v>
      </c>
      <c r="L172">
        <v>83.340999999999994</v>
      </c>
      <c r="M172">
        <v>2891</v>
      </c>
    </row>
    <row r="173" spans="1:13" x14ac:dyDescent="0.35">
      <c r="A173" t="s">
        <v>22</v>
      </c>
      <c r="B173">
        <v>0</v>
      </c>
      <c r="C173">
        <v>6.3E-2</v>
      </c>
      <c r="D173">
        <v>7.9000000000000001E-2</v>
      </c>
      <c r="E173">
        <v>24.15</v>
      </c>
      <c r="F173">
        <v>372</v>
      </c>
      <c r="G173" t="s">
        <v>41</v>
      </c>
      <c r="H173" t="s">
        <v>22</v>
      </c>
      <c r="I173">
        <v>0</v>
      </c>
      <c r="J173">
        <v>5.6000000000000001E-2</v>
      </c>
      <c r="K173">
        <v>7.0999999999999994E-2</v>
      </c>
      <c r="L173">
        <v>23.067</v>
      </c>
      <c r="M173">
        <v>391</v>
      </c>
    </row>
    <row r="174" spans="1:13" x14ac:dyDescent="0.35">
      <c r="A174" t="s">
        <v>23</v>
      </c>
      <c r="B174">
        <v>0</v>
      </c>
      <c r="C174">
        <v>1.0999999999999999E-2</v>
      </c>
      <c r="D174">
        <v>1.4E-2</v>
      </c>
      <c r="E174">
        <v>153.45500000000001</v>
      </c>
      <c r="F174">
        <v>2271</v>
      </c>
      <c r="H174" t="s">
        <v>23</v>
      </c>
      <c r="I174">
        <v>0</v>
      </c>
      <c r="J174">
        <v>1.4999999999999999E-2</v>
      </c>
      <c r="K174">
        <v>1.9E-2</v>
      </c>
      <c r="L174">
        <v>152.68100000000001</v>
      </c>
      <c r="M174">
        <v>2210</v>
      </c>
    </row>
    <row r="175" spans="1:13" x14ac:dyDescent="0.35">
      <c r="A175" t="s">
        <v>24</v>
      </c>
      <c r="B175">
        <v>1.7000000000000001E-2</v>
      </c>
      <c r="C175">
        <v>1.4999999999999999E-2</v>
      </c>
      <c r="D175">
        <v>2.4E-2</v>
      </c>
      <c r="E175">
        <v>19.318999999999999</v>
      </c>
      <c r="F175">
        <v>833</v>
      </c>
      <c r="H175" t="s">
        <v>24</v>
      </c>
      <c r="I175">
        <v>1.2999999999999999E-2</v>
      </c>
      <c r="J175">
        <v>1.4999999999999999E-2</v>
      </c>
      <c r="K175">
        <v>2.4E-2</v>
      </c>
      <c r="L175">
        <v>19.119</v>
      </c>
      <c r="M175">
        <v>844</v>
      </c>
    </row>
    <row r="176" spans="1:13" x14ac:dyDescent="0.35">
      <c r="A176" t="s">
        <v>25</v>
      </c>
      <c r="B176">
        <v>3.0000000000000001E-3</v>
      </c>
      <c r="C176">
        <v>1.6E-2</v>
      </c>
      <c r="D176">
        <v>2.1000000000000001E-2</v>
      </c>
      <c r="E176">
        <v>55.792999999999999</v>
      </c>
      <c r="F176">
        <v>672</v>
      </c>
      <c r="H176" t="s">
        <v>25</v>
      </c>
      <c r="I176">
        <v>4.0000000000000001E-3</v>
      </c>
      <c r="J176">
        <v>1.2999999999999999E-2</v>
      </c>
      <c r="K176">
        <v>1.7000000000000001E-2</v>
      </c>
      <c r="L176">
        <v>54.802999999999997</v>
      </c>
      <c r="M176">
        <v>735</v>
      </c>
    </row>
    <row r="177" spans="1:13" x14ac:dyDescent="0.35">
      <c r="A177" t="s">
        <v>38</v>
      </c>
      <c r="B177">
        <v>0</v>
      </c>
      <c r="C177">
        <v>7.5999999999999998E-2</v>
      </c>
      <c r="D177">
        <v>8.5999999999999993E-2</v>
      </c>
      <c r="E177">
        <v>61.24</v>
      </c>
      <c r="F177">
        <v>831</v>
      </c>
      <c r="G177" t="s">
        <v>80</v>
      </c>
      <c r="H177" t="s">
        <v>38</v>
      </c>
      <c r="I177">
        <v>0</v>
      </c>
      <c r="J177">
        <v>5.5E-2</v>
      </c>
      <c r="K177">
        <v>5.7000000000000002E-2</v>
      </c>
      <c r="L177">
        <v>68.323999999999998</v>
      </c>
      <c r="M177">
        <v>724</v>
      </c>
    </row>
    <row r="178" spans="1:13" x14ac:dyDescent="0.35">
      <c r="A178" t="s">
        <v>26</v>
      </c>
      <c r="B178">
        <v>8.0000000000000002E-3</v>
      </c>
      <c r="C178">
        <v>1.2999999999999999E-2</v>
      </c>
      <c r="D178">
        <v>1.6E-2</v>
      </c>
      <c r="E178">
        <v>14.042</v>
      </c>
      <c r="F178">
        <v>533</v>
      </c>
      <c r="H178" t="s">
        <v>26</v>
      </c>
      <c r="I178">
        <v>0</v>
      </c>
      <c r="J178">
        <v>0.04</v>
      </c>
      <c r="K178">
        <v>5.1999999999999998E-2</v>
      </c>
      <c r="L178">
        <v>13.236000000000001</v>
      </c>
      <c r="M178">
        <v>614</v>
      </c>
    </row>
    <row r="179" spans="1:13" x14ac:dyDescent="0.35">
      <c r="A179" t="s">
        <v>39</v>
      </c>
      <c r="B179">
        <v>0.45200000000000001</v>
      </c>
      <c r="C179">
        <v>0</v>
      </c>
      <c r="D179">
        <v>0</v>
      </c>
      <c r="E179">
        <v>82.150999999999996</v>
      </c>
      <c r="F179">
        <v>388</v>
      </c>
      <c r="H179" t="s">
        <v>39</v>
      </c>
      <c r="I179">
        <v>0.46600000000000003</v>
      </c>
      <c r="J179">
        <v>0</v>
      </c>
      <c r="K179">
        <v>0</v>
      </c>
      <c r="L179">
        <v>76.992999999999995</v>
      </c>
      <c r="M179">
        <v>435</v>
      </c>
    </row>
    <row r="180" spans="1:13" x14ac:dyDescent="0.35">
      <c r="A180" t="s">
        <v>27</v>
      </c>
      <c r="B180">
        <v>7.0000000000000001E-3</v>
      </c>
      <c r="C180">
        <v>1.2999999999999999E-2</v>
      </c>
      <c r="D180">
        <v>1.4999999999999999E-2</v>
      </c>
      <c r="E180">
        <v>33.941000000000003</v>
      </c>
      <c r="F180">
        <v>521</v>
      </c>
      <c r="H180" t="s">
        <v>27</v>
      </c>
      <c r="I180">
        <v>4.0000000000000001E-3</v>
      </c>
      <c r="J180">
        <v>1.9E-2</v>
      </c>
      <c r="K180">
        <v>2.4E-2</v>
      </c>
      <c r="L180">
        <v>35.363999999999997</v>
      </c>
      <c r="M180">
        <v>569</v>
      </c>
    </row>
    <row r="181" spans="1:13" x14ac:dyDescent="0.35">
      <c r="A181" t="s">
        <v>28</v>
      </c>
      <c r="B181">
        <v>0</v>
      </c>
      <c r="C181">
        <v>1.0999999999999999E-2</v>
      </c>
      <c r="D181">
        <v>1.2E-2</v>
      </c>
      <c r="E181">
        <v>54.7</v>
      </c>
      <c r="F181">
        <v>1171</v>
      </c>
      <c r="H181" t="s">
        <v>28</v>
      </c>
      <c r="I181">
        <v>0</v>
      </c>
      <c r="J181">
        <v>1.2E-2</v>
      </c>
      <c r="K181">
        <v>1.2E-2</v>
      </c>
      <c r="L181">
        <v>55.554000000000002</v>
      </c>
      <c r="M181">
        <v>2650</v>
      </c>
    </row>
    <row r="183" spans="1:13" x14ac:dyDescent="0.35">
      <c r="A183" t="s">
        <v>82</v>
      </c>
      <c r="H183" t="s">
        <v>83</v>
      </c>
    </row>
    <row r="184" spans="1:13" x14ac:dyDescent="0.35">
      <c r="A184" t="s">
        <v>0</v>
      </c>
      <c r="B184" t="s">
        <v>81</v>
      </c>
      <c r="C184" t="s">
        <v>2</v>
      </c>
      <c r="D184" t="s">
        <v>3</v>
      </c>
      <c r="E184" t="s">
        <v>4</v>
      </c>
      <c r="F184" t="s">
        <v>5</v>
      </c>
    </row>
    <row r="185" spans="1:13" x14ac:dyDescent="0.35">
      <c r="A185" t="s">
        <v>6</v>
      </c>
      <c r="B185">
        <v>0</v>
      </c>
      <c r="C185">
        <v>2.5999999999999999E-2</v>
      </c>
      <c r="D185">
        <v>3.3000000000000002E-2</v>
      </c>
      <c r="E185">
        <v>22.661000000000001</v>
      </c>
      <c r="F185">
        <v>859</v>
      </c>
    </row>
    <row r="186" spans="1:13" x14ac:dyDescent="0.35">
      <c r="A186" t="s">
        <v>7</v>
      </c>
      <c r="B186">
        <v>5.1999999999999998E-2</v>
      </c>
      <c r="C186">
        <v>3.0000000000000001E-3</v>
      </c>
      <c r="D186">
        <v>5.0000000000000001E-3</v>
      </c>
      <c r="E186">
        <v>20.193000000000001</v>
      </c>
      <c r="F186">
        <v>1502</v>
      </c>
    </row>
    <row r="187" spans="1:13" x14ac:dyDescent="0.35">
      <c r="A187" t="s">
        <v>8</v>
      </c>
      <c r="B187">
        <v>0.191</v>
      </c>
      <c r="C187">
        <v>5.0000000000000001E-3</v>
      </c>
      <c r="D187">
        <v>1.0999999999999999E-2</v>
      </c>
      <c r="E187">
        <v>28.562000000000001</v>
      </c>
      <c r="F187">
        <v>815</v>
      </c>
    </row>
    <row r="188" spans="1:13" x14ac:dyDescent="0.35">
      <c r="A188" t="s">
        <v>9</v>
      </c>
      <c r="B188">
        <v>0</v>
      </c>
      <c r="C188">
        <v>1.4999999999999999E-2</v>
      </c>
      <c r="D188">
        <v>1.7000000000000001E-2</v>
      </c>
      <c r="E188">
        <v>60.402999999999999</v>
      </c>
      <c r="F188">
        <v>1530</v>
      </c>
    </row>
    <row r="189" spans="1:13" x14ac:dyDescent="0.35">
      <c r="A189" t="s">
        <v>10</v>
      </c>
      <c r="B189">
        <v>1</v>
      </c>
      <c r="C189">
        <v>0</v>
      </c>
      <c r="D189">
        <v>0</v>
      </c>
      <c r="E189">
        <v>49.383000000000003</v>
      </c>
      <c r="F189">
        <v>510</v>
      </c>
    </row>
    <row r="190" spans="1:13" x14ac:dyDescent="0.35">
      <c r="A190" t="s">
        <v>34</v>
      </c>
      <c r="B190">
        <v>0</v>
      </c>
      <c r="C190">
        <v>2.1000000000000001E-2</v>
      </c>
      <c r="D190">
        <v>2.5000000000000001E-2</v>
      </c>
      <c r="E190">
        <v>89.284000000000006</v>
      </c>
      <c r="F190">
        <v>1104</v>
      </c>
    </row>
    <row r="191" spans="1:13" x14ac:dyDescent="0.35">
      <c r="A191" t="s">
        <v>11</v>
      </c>
      <c r="B191">
        <v>0</v>
      </c>
      <c r="C191">
        <v>3.4000000000000002E-2</v>
      </c>
      <c r="D191">
        <v>3.6999999999999998E-2</v>
      </c>
      <c r="E191">
        <v>52.290999999999997</v>
      </c>
      <c r="F191">
        <v>2156</v>
      </c>
    </row>
    <row r="192" spans="1:13" x14ac:dyDescent="0.35">
      <c r="A192" t="s">
        <v>12</v>
      </c>
      <c r="B192">
        <v>4.0000000000000001E-3</v>
      </c>
      <c r="C192">
        <v>1.7000000000000001E-2</v>
      </c>
      <c r="D192">
        <v>2.4E-2</v>
      </c>
      <c r="E192">
        <v>16.279</v>
      </c>
      <c r="F192">
        <v>915</v>
      </c>
    </row>
    <row r="193" spans="1:7" x14ac:dyDescent="0.35">
      <c r="A193" t="s">
        <v>13</v>
      </c>
      <c r="B193">
        <v>0</v>
      </c>
      <c r="C193">
        <v>5.2999999999999999E-2</v>
      </c>
      <c r="D193">
        <v>5.8000000000000003E-2</v>
      </c>
      <c r="E193">
        <v>14.747999999999999</v>
      </c>
      <c r="F193">
        <v>1085</v>
      </c>
      <c r="G193" t="s">
        <v>90</v>
      </c>
    </row>
    <row r="194" spans="1:7" x14ac:dyDescent="0.35">
      <c r="A194" t="s">
        <v>14</v>
      </c>
      <c r="B194">
        <v>3.3000000000000002E-2</v>
      </c>
      <c r="C194">
        <v>0.01</v>
      </c>
      <c r="D194">
        <v>1.4E-2</v>
      </c>
      <c r="E194">
        <v>24.663</v>
      </c>
      <c r="F194">
        <v>569</v>
      </c>
    </row>
    <row r="195" spans="1:7" x14ac:dyDescent="0.35">
      <c r="A195" t="s">
        <v>15</v>
      </c>
      <c r="B195">
        <v>4.0000000000000001E-3</v>
      </c>
      <c r="C195">
        <v>8.0000000000000002E-3</v>
      </c>
      <c r="D195">
        <v>0.01</v>
      </c>
      <c r="E195">
        <v>17.45</v>
      </c>
      <c r="F195">
        <v>960</v>
      </c>
    </row>
    <row r="196" spans="1:7" x14ac:dyDescent="0.35">
      <c r="A196" t="s">
        <v>16</v>
      </c>
      <c r="B196">
        <v>0</v>
      </c>
      <c r="C196">
        <v>0.04</v>
      </c>
      <c r="D196">
        <v>4.2999999999999997E-2</v>
      </c>
      <c r="E196">
        <v>59.649000000000001</v>
      </c>
      <c r="F196">
        <v>1644</v>
      </c>
    </row>
    <row r="197" spans="1:7" x14ac:dyDescent="0.35">
      <c r="A197" t="s">
        <v>35</v>
      </c>
      <c r="B197">
        <v>0</v>
      </c>
      <c r="C197">
        <v>1.6E-2</v>
      </c>
      <c r="D197">
        <v>0.02</v>
      </c>
      <c r="E197">
        <v>26.018999999999998</v>
      </c>
      <c r="F197">
        <v>1471</v>
      </c>
    </row>
    <row r="198" spans="1:7" x14ac:dyDescent="0.35">
      <c r="A198" t="s">
        <v>17</v>
      </c>
      <c r="B198">
        <v>0</v>
      </c>
      <c r="C198">
        <v>0.106</v>
      </c>
      <c r="D198">
        <v>0.111</v>
      </c>
      <c r="E198">
        <v>22.003</v>
      </c>
      <c r="F198">
        <v>901</v>
      </c>
      <c r="G198" t="s">
        <v>90</v>
      </c>
    </row>
    <row r="199" spans="1:7" x14ac:dyDescent="0.35">
      <c r="A199" t="s">
        <v>18</v>
      </c>
      <c r="B199">
        <v>0</v>
      </c>
      <c r="C199">
        <v>1.9E-2</v>
      </c>
      <c r="D199">
        <v>2.3E-2</v>
      </c>
      <c r="E199">
        <v>13.996</v>
      </c>
      <c r="F199">
        <v>1364</v>
      </c>
    </row>
    <row r="200" spans="1:7" x14ac:dyDescent="0.35">
      <c r="A200" t="s">
        <v>36</v>
      </c>
      <c r="B200">
        <v>5.0000000000000001E-3</v>
      </c>
      <c r="C200">
        <v>4.0000000000000001E-3</v>
      </c>
      <c r="D200">
        <v>5.0000000000000001E-3</v>
      </c>
      <c r="E200">
        <v>72.004000000000005</v>
      </c>
      <c r="F200">
        <v>1532</v>
      </c>
    </row>
    <row r="201" spans="1:7" x14ac:dyDescent="0.35">
      <c r="A201" t="s">
        <v>19</v>
      </c>
      <c r="B201">
        <v>0</v>
      </c>
      <c r="C201">
        <v>5.8999999999999997E-2</v>
      </c>
      <c r="D201">
        <v>6.7000000000000004E-2</v>
      </c>
      <c r="E201">
        <v>56.37</v>
      </c>
      <c r="F201">
        <v>893</v>
      </c>
      <c r="G201" t="s">
        <v>91</v>
      </c>
    </row>
    <row r="202" spans="1:7" x14ac:dyDescent="0.35">
      <c r="A202" t="s">
        <v>20</v>
      </c>
      <c r="B202">
        <v>0</v>
      </c>
      <c r="C202">
        <v>3.5999999999999997E-2</v>
      </c>
      <c r="D202">
        <v>3.9E-2</v>
      </c>
      <c r="E202">
        <v>12.763</v>
      </c>
      <c r="F202">
        <v>1117</v>
      </c>
    </row>
    <row r="203" spans="1:7" x14ac:dyDescent="0.35">
      <c r="A203" t="s">
        <v>37</v>
      </c>
      <c r="B203">
        <v>0</v>
      </c>
      <c r="C203">
        <v>4.2999999999999997E-2</v>
      </c>
      <c r="D203">
        <v>0.05</v>
      </c>
      <c r="E203">
        <v>29.721</v>
      </c>
      <c r="F203">
        <v>797</v>
      </c>
      <c r="G203" t="s">
        <v>92</v>
      </c>
    </row>
    <row r="204" spans="1:7" x14ac:dyDescent="0.35">
      <c r="A204" t="s">
        <v>21</v>
      </c>
      <c r="B204">
        <v>0</v>
      </c>
      <c r="C204">
        <v>2.5999999999999999E-2</v>
      </c>
      <c r="D204">
        <v>3.1E-2</v>
      </c>
      <c r="E204">
        <v>88.006</v>
      </c>
      <c r="F204">
        <v>1306</v>
      </c>
    </row>
    <row r="205" spans="1:7" x14ac:dyDescent="0.35">
      <c r="A205" t="s">
        <v>22</v>
      </c>
      <c r="B205">
        <v>4.3999999999999997E-2</v>
      </c>
      <c r="C205">
        <v>1.6E-2</v>
      </c>
      <c r="D205">
        <v>2.5000000000000001E-2</v>
      </c>
      <c r="E205">
        <v>23.609000000000002</v>
      </c>
      <c r="F205">
        <v>448</v>
      </c>
    </row>
    <row r="206" spans="1:7" x14ac:dyDescent="0.35">
      <c r="A206" t="s">
        <v>23</v>
      </c>
      <c r="B206">
        <v>0</v>
      </c>
      <c r="C206">
        <v>2.9000000000000001E-2</v>
      </c>
      <c r="D206">
        <v>3.2000000000000001E-2</v>
      </c>
      <c r="E206">
        <v>154.69</v>
      </c>
      <c r="F206">
        <v>2315</v>
      </c>
    </row>
    <row r="207" spans="1:7" x14ac:dyDescent="0.35">
      <c r="A207" t="s">
        <v>24</v>
      </c>
      <c r="B207">
        <v>0</v>
      </c>
      <c r="C207">
        <v>3.5000000000000003E-2</v>
      </c>
      <c r="D207">
        <v>3.9E-2</v>
      </c>
      <c r="E207">
        <v>18.510000000000002</v>
      </c>
      <c r="F207">
        <v>811</v>
      </c>
    </row>
    <row r="208" spans="1:7" x14ac:dyDescent="0.35">
      <c r="A208" t="s">
        <v>25</v>
      </c>
      <c r="B208">
        <v>2E-3</v>
      </c>
      <c r="C208">
        <v>1.6E-2</v>
      </c>
      <c r="D208">
        <v>1.9E-2</v>
      </c>
      <c r="E208">
        <v>56.462000000000003</v>
      </c>
      <c r="F208">
        <v>635</v>
      </c>
    </row>
    <row r="209" spans="1:13" x14ac:dyDescent="0.35">
      <c r="A209" t="s">
        <v>38</v>
      </c>
      <c r="B209">
        <v>0</v>
      </c>
      <c r="C209">
        <v>0.06</v>
      </c>
      <c r="D209">
        <v>6.9000000000000006E-2</v>
      </c>
      <c r="E209">
        <v>62.027000000000001</v>
      </c>
      <c r="F209">
        <v>798</v>
      </c>
      <c r="G209" t="s">
        <v>93</v>
      </c>
    </row>
    <row r="210" spans="1:13" x14ac:dyDescent="0.35">
      <c r="A210" t="s">
        <v>26</v>
      </c>
      <c r="B210">
        <v>0</v>
      </c>
      <c r="C210">
        <v>3.3000000000000002E-2</v>
      </c>
      <c r="D210">
        <v>3.5000000000000003E-2</v>
      </c>
      <c r="E210">
        <v>15.52</v>
      </c>
      <c r="F210">
        <v>749</v>
      </c>
    </row>
    <row r="211" spans="1:13" x14ac:dyDescent="0.35">
      <c r="A211" t="s">
        <v>39</v>
      </c>
      <c r="B211">
        <v>6.0000000000000001E-3</v>
      </c>
      <c r="C211">
        <v>2.1999999999999999E-2</v>
      </c>
      <c r="D211">
        <v>2.9000000000000001E-2</v>
      </c>
      <c r="E211">
        <v>78.289000000000001</v>
      </c>
      <c r="F211">
        <v>477</v>
      </c>
    </row>
    <row r="212" spans="1:13" x14ac:dyDescent="0.35">
      <c r="A212" t="s">
        <v>27</v>
      </c>
      <c r="B212">
        <v>1.0999999999999999E-2</v>
      </c>
      <c r="C212">
        <v>2.4E-2</v>
      </c>
      <c r="D212">
        <v>3.7999999999999999E-2</v>
      </c>
      <c r="E212">
        <v>34.704999999999998</v>
      </c>
      <c r="F212">
        <v>577</v>
      </c>
    </row>
    <row r="213" spans="1:13" x14ac:dyDescent="0.35">
      <c r="A213" t="s">
        <v>28</v>
      </c>
      <c r="B213">
        <v>3.4000000000000002E-2</v>
      </c>
      <c r="C213">
        <v>6.0000000000000001E-3</v>
      </c>
      <c r="D213">
        <v>8.0000000000000002E-3</v>
      </c>
      <c r="E213">
        <v>56.018999999999998</v>
      </c>
      <c r="F213">
        <v>1239</v>
      </c>
    </row>
    <row r="215" spans="1:13" x14ac:dyDescent="0.35">
      <c r="A215" t="s">
        <v>85</v>
      </c>
      <c r="H215" t="s">
        <v>86</v>
      </c>
    </row>
    <row r="216" spans="1:13" x14ac:dyDescent="0.35">
      <c r="A216" t="s">
        <v>0</v>
      </c>
      <c r="B216" t="s">
        <v>84</v>
      </c>
      <c r="C216" t="s">
        <v>2</v>
      </c>
      <c r="D216" t="s">
        <v>3</v>
      </c>
      <c r="E216" t="s">
        <v>4</v>
      </c>
      <c r="F216" t="s">
        <v>5</v>
      </c>
      <c r="H216" t="s">
        <v>0</v>
      </c>
      <c r="I216" t="s">
        <v>84</v>
      </c>
      <c r="J216" t="s">
        <v>2</v>
      </c>
      <c r="K216" t="s">
        <v>3</v>
      </c>
      <c r="L216" t="s">
        <v>4</v>
      </c>
      <c r="M216" t="s">
        <v>5</v>
      </c>
    </row>
    <row r="217" spans="1:13" x14ac:dyDescent="0.35">
      <c r="A217" t="s">
        <v>6</v>
      </c>
      <c r="B217">
        <v>3.0000000000000001E-3</v>
      </c>
      <c r="C217">
        <v>1.2999999999999999E-2</v>
      </c>
      <c r="D217">
        <v>1.7000000000000001E-2</v>
      </c>
      <c r="E217">
        <v>22.882000000000001</v>
      </c>
      <c r="F217">
        <v>859</v>
      </c>
      <c r="H217" t="s">
        <v>49</v>
      </c>
      <c r="I217">
        <v>3.0000000000000001E-3</v>
      </c>
      <c r="J217">
        <v>1.2E-2</v>
      </c>
      <c r="K217">
        <v>1.6E-2</v>
      </c>
      <c r="L217">
        <v>22.666</v>
      </c>
      <c r="M217">
        <v>880</v>
      </c>
    </row>
    <row r="218" spans="1:13" x14ac:dyDescent="0.35">
      <c r="A218" t="s">
        <v>7</v>
      </c>
      <c r="B218">
        <v>0.44400000000000001</v>
      </c>
      <c r="C218">
        <v>0</v>
      </c>
      <c r="D218">
        <v>0</v>
      </c>
      <c r="E218">
        <v>20.231000000000002</v>
      </c>
      <c r="F218">
        <v>1502</v>
      </c>
      <c r="H218" t="s">
        <v>50</v>
      </c>
      <c r="I218">
        <v>0.32900000000000001</v>
      </c>
      <c r="J218">
        <v>0</v>
      </c>
      <c r="K218">
        <v>0</v>
      </c>
      <c r="L218">
        <v>18.736000000000001</v>
      </c>
      <c r="M218">
        <v>1702</v>
      </c>
    </row>
    <row r="219" spans="1:13" x14ac:dyDescent="0.35">
      <c r="A219" t="s">
        <v>8</v>
      </c>
      <c r="B219">
        <v>3.7999999999999999E-2</v>
      </c>
      <c r="C219">
        <v>7.0000000000000001E-3</v>
      </c>
      <c r="D219">
        <v>1.0999999999999999E-2</v>
      </c>
      <c r="E219">
        <v>28.439</v>
      </c>
      <c r="F219">
        <v>815</v>
      </c>
      <c r="H219" t="s">
        <v>51</v>
      </c>
      <c r="I219">
        <v>3.0000000000000001E-3</v>
      </c>
      <c r="J219">
        <v>1.9E-2</v>
      </c>
      <c r="K219">
        <v>2.7E-2</v>
      </c>
      <c r="L219">
        <v>26.14</v>
      </c>
      <c r="M219">
        <v>910</v>
      </c>
    </row>
    <row r="220" spans="1:13" x14ac:dyDescent="0.35">
      <c r="A220" t="s">
        <v>9</v>
      </c>
      <c r="B220">
        <v>0</v>
      </c>
      <c r="C220">
        <v>1.0999999999999999E-2</v>
      </c>
      <c r="D220">
        <v>1.2999999999999999E-2</v>
      </c>
      <c r="E220">
        <v>60.546999999999997</v>
      </c>
      <c r="F220">
        <v>1530</v>
      </c>
      <c r="H220" t="s">
        <v>52</v>
      </c>
      <c r="I220">
        <v>0</v>
      </c>
      <c r="J220">
        <v>1.0999999999999999E-2</v>
      </c>
      <c r="K220">
        <v>1.2E-2</v>
      </c>
      <c r="L220">
        <v>58.360999999999997</v>
      </c>
      <c r="M220">
        <v>1673</v>
      </c>
    </row>
    <row r="221" spans="1:13" x14ac:dyDescent="0.35">
      <c r="A221" t="s">
        <v>10</v>
      </c>
      <c r="B221">
        <v>0</v>
      </c>
      <c r="C221">
        <v>5.2999999999999999E-2</v>
      </c>
      <c r="D221">
        <v>6.5000000000000002E-2</v>
      </c>
      <c r="E221">
        <v>47.389000000000003</v>
      </c>
      <c r="F221">
        <v>510</v>
      </c>
      <c r="G221" t="s">
        <v>102</v>
      </c>
      <c r="H221" t="s">
        <v>53</v>
      </c>
      <c r="I221">
        <v>0</v>
      </c>
      <c r="J221">
        <v>4.9000000000000002E-2</v>
      </c>
      <c r="K221">
        <v>5.8999999999999997E-2</v>
      </c>
      <c r="L221">
        <v>45.511000000000003</v>
      </c>
      <c r="M221">
        <v>580</v>
      </c>
    </row>
    <row r="222" spans="1:13" x14ac:dyDescent="0.35">
      <c r="A222" t="s">
        <v>34</v>
      </c>
      <c r="B222">
        <v>0</v>
      </c>
      <c r="C222">
        <v>1.7000000000000001E-2</v>
      </c>
      <c r="D222">
        <v>2.1000000000000001E-2</v>
      </c>
      <c r="E222">
        <v>89.561999999999998</v>
      </c>
      <c r="F222">
        <v>1104</v>
      </c>
      <c r="H222" t="s">
        <v>54</v>
      </c>
      <c r="I222">
        <v>0</v>
      </c>
      <c r="J222">
        <v>1.2999999999999999E-2</v>
      </c>
      <c r="K222">
        <v>1.4999999999999999E-2</v>
      </c>
      <c r="L222">
        <v>103.92700000000001</v>
      </c>
      <c r="M222">
        <v>1797</v>
      </c>
    </row>
    <row r="223" spans="1:13" x14ac:dyDescent="0.35">
      <c r="A223" t="s">
        <v>11</v>
      </c>
      <c r="B223">
        <v>0</v>
      </c>
      <c r="C223">
        <v>0.02</v>
      </c>
      <c r="D223">
        <v>2.4E-2</v>
      </c>
      <c r="E223">
        <v>53.082000000000001</v>
      </c>
      <c r="F223">
        <v>2156</v>
      </c>
      <c r="H223" t="s">
        <v>55</v>
      </c>
      <c r="I223">
        <v>0</v>
      </c>
      <c r="J223">
        <v>0.02</v>
      </c>
      <c r="K223">
        <v>2.3E-2</v>
      </c>
      <c r="L223">
        <v>52.223999999999997</v>
      </c>
      <c r="M223">
        <v>2670</v>
      </c>
    </row>
    <row r="224" spans="1:13" x14ac:dyDescent="0.35">
      <c r="A224" t="s">
        <v>12</v>
      </c>
      <c r="B224">
        <v>0.251</v>
      </c>
      <c r="C224">
        <v>0</v>
      </c>
      <c r="D224">
        <v>1E-3</v>
      </c>
      <c r="E224">
        <v>16.428999999999998</v>
      </c>
      <c r="F224">
        <v>915</v>
      </c>
      <c r="H224" t="s">
        <v>56</v>
      </c>
      <c r="I224">
        <v>2E-3</v>
      </c>
      <c r="J224">
        <v>1.6E-2</v>
      </c>
      <c r="K224">
        <v>2.1999999999999999E-2</v>
      </c>
      <c r="L224">
        <v>16.832000000000001</v>
      </c>
      <c r="M224">
        <v>1158</v>
      </c>
    </row>
    <row r="225" spans="1:13" x14ac:dyDescent="0.35">
      <c r="A225" t="s">
        <v>13</v>
      </c>
      <c r="B225">
        <v>0</v>
      </c>
      <c r="C225">
        <v>2.4E-2</v>
      </c>
      <c r="D225">
        <v>2.7E-2</v>
      </c>
      <c r="E225">
        <v>15.18</v>
      </c>
      <c r="F225">
        <v>1085</v>
      </c>
      <c r="H225" t="s">
        <v>13</v>
      </c>
      <c r="I225">
        <v>0</v>
      </c>
      <c r="J225">
        <v>2.8000000000000001E-2</v>
      </c>
      <c r="K225">
        <v>3.2000000000000001E-2</v>
      </c>
      <c r="L225">
        <v>13.468</v>
      </c>
      <c r="M225">
        <v>1456</v>
      </c>
    </row>
    <row r="226" spans="1:13" x14ac:dyDescent="0.35">
      <c r="A226" t="s">
        <v>14</v>
      </c>
      <c r="B226">
        <v>1</v>
      </c>
      <c r="C226">
        <v>0</v>
      </c>
      <c r="D226">
        <v>0</v>
      </c>
      <c r="E226">
        <v>24.83</v>
      </c>
      <c r="F226">
        <v>569</v>
      </c>
      <c r="H226" t="s">
        <v>14</v>
      </c>
      <c r="I226">
        <v>0.51600000000000001</v>
      </c>
      <c r="J226">
        <v>0</v>
      </c>
      <c r="K226">
        <v>0</v>
      </c>
      <c r="L226">
        <v>27.45</v>
      </c>
      <c r="M226">
        <v>677</v>
      </c>
    </row>
    <row r="227" spans="1:13" x14ac:dyDescent="0.35">
      <c r="A227" t="s">
        <v>15</v>
      </c>
      <c r="B227">
        <v>0.05</v>
      </c>
      <c r="C227">
        <v>3.0000000000000001E-3</v>
      </c>
      <c r="D227">
        <v>4.0000000000000001E-3</v>
      </c>
      <c r="E227">
        <v>17.53</v>
      </c>
      <c r="F227">
        <v>960</v>
      </c>
      <c r="H227" t="s">
        <v>57</v>
      </c>
      <c r="I227">
        <v>3.1E-2</v>
      </c>
      <c r="J227">
        <v>5.0000000000000001E-3</v>
      </c>
      <c r="K227">
        <v>7.0000000000000001E-3</v>
      </c>
      <c r="L227">
        <v>15.851000000000001</v>
      </c>
      <c r="M227">
        <v>1224</v>
      </c>
    </row>
    <row r="228" spans="1:13" x14ac:dyDescent="0.35">
      <c r="A228" t="s">
        <v>16</v>
      </c>
      <c r="B228">
        <v>0</v>
      </c>
      <c r="C228">
        <v>0.03</v>
      </c>
      <c r="D228">
        <v>3.4000000000000002E-2</v>
      </c>
      <c r="E228">
        <v>60.331000000000003</v>
      </c>
      <c r="F228">
        <v>1644</v>
      </c>
      <c r="H228" t="s">
        <v>58</v>
      </c>
      <c r="I228">
        <v>0</v>
      </c>
      <c r="J228">
        <v>3.3000000000000002E-2</v>
      </c>
      <c r="K228">
        <v>3.6999999999999998E-2</v>
      </c>
      <c r="L228">
        <v>55.482999999999997</v>
      </c>
      <c r="M228">
        <v>2008</v>
      </c>
    </row>
    <row r="229" spans="1:13" x14ac:dyDescent="0.35">
      <c r="A229" t="s">
        <v>35</v>
      </c>
      <c r="B229">
        <v>0</v>
      </c>
      <c r="C229">
        <v>1.6E-2</v>
      </c>
      <c r="D229">
        <v>2.1000000000000001E-2</v>
      </c>
      <c r="E229">
        <v>26.047999999999998</v>
      </c>
      <c r="F229">
        <v>1471</v>
      </c>
      <c r="H229" t="s">
        <v>59</v>
      </c>
      <c r="I229">
        <v>0</v>
      </c>
      <c r="J229">
        <v>1.6E-2</v>
      </c>
      <c r="K229">
        <v>2.1000000000000001E-2</v>
      </c>
      <c r="L229">
        <v>25.818000000000001</v>
      </c>
      <c r="M229">
        <v>1532</v>
      </c>
    </row>
    <row r="230" spans="1:13" x14ac:dyDescent="0.35">
      <c r="A230" t="s">
        <v>17</v>
      </c>
      <c r="B230">
        <v>4.0000000000000001E-3</v>
      </c>
      <c r="C230">
        <v>1.6E-2</v>
      </c>
      <c r="D230">
        <v>2.3E-2</v>
      </c>
      <c r="E230">
        <v>24.259</v>
      </c>
      <c r="F230">
        <v>901</v>
      </c>
      <c r="H230" t="s">
        <v>60</v>
      </c>
      <c r="I230">
        <v>0</v>
      </c>
      <c r="J230">
        <v>2.4E-2</v>
      </c>
      <c r="K230">
        <v>0.03</v>
      </c>
      <c r="L230">
        <v>22.716000000000001</v>
      </c>
      <c r="M230">
        <v>1155</v>
      </c>
    </row>
    <row r="231" spans="1:13" x14ac:dyDescent="0.35">
      <c r="A231" t="s">
        <v>18</v>
      </c>
      <c r="B231">
        <v>2E-3</v>
      </c>
      <c r="C231">
        <v>1.0999999999999999E-2</v>
      </c>
      <c r="D231">
        <v>1.4E-2</v>
      </c>
      <c r="E231">
        <v>14.111000000000001</v>
      </c>
      <c r="F231">
        <v>1364</v>
      </c>
      <c r="H231" t="s">
        <v>61</v>
      </c>
      <c r="I231">
        <v>0</v>
      </c>
      <c r="J231">
        <v>1.4E-2</v>
      </c>
      <c r="K231">
        <v>1.7000000000000001E-2</v>
      </c>
      <c r="L231">
        <v>13.888999999999999</v>
      </c>
      <c r="M231">
        <v>1546</v>
      </c>
    </row>
    <row r="232" spans="1:13" x14ac:dyDescent="0.35">
      <c r="A232" t="s">
        <v>36</v>
      </c>
      <c r="B232">
        <v>0</v>
      </c>
      <c r="C232">
        <v>3.4000000000000002E-2</v>
      </c>
      <c r="D232">
        <v>3.9E-2</v>
      </c>
      <c r="E232">
        <v>70.231999999999999</v>
      </c>
      <c r="F232">
        <v>1532</v>
      </c>
      <c r="H232" t="s">
        <v>36</v>
      </c>
      <c r="I232">
        <v>0</v>
      </c>
      <c r="J232">
        <v>3.4000000000000002E-2</v>
      </c>
      <c r="K232">
        <v>3.9E-2</v>
      </c>
      <c r="L232">
        <v>68.674999999999997</v>
      </c>
      <c r="M232">
        <v>1672</v>
      </c>
    </row>
    <row r="233" spans="1:13" x14ac:dyDescent="0.35">
      <c r="A233" t="s">
        <v>19</v>
      </c>
      <c r="B233">
        <v>1E-3</v>
      </c>
      <c r="C233">
        <v>2.1999999999999999E-2</v>
      </c>
      <c r="D233">
        <v>2.9000000000000001E-2</v>
      </c>
      <c r="E233">
        <v>58.481999999999999</v>
      </c>
      <c r="F233">
        <v>893</v>
      </c>
      <c r="H233" t="s">
        <v>62</v>
      </c>
      <c r="I233">
        <v>0</v>
      </c>
      <c r="J233">
        <v>2.1000000000000001E-2</v>
      </c>
      <c r="K233">
        <v>2.5999999999999999E-2</v>
      </c>
      <c r="L233">
        <v>47.100999999999999</v>
      </c>
      <c r="M233">
        <v>1268</v>
      </c>
    </row>
    <row r="234" spans="1:13" x14ac:dyDescent="0.35">
      <c r="A234" t="s">
        <v>20</v>
      </c>
      <c r="B234">
        <v>0.01</v>
      </c>
      <c r="C234">
        <v>1.0999999999999999E-2</v>
      </c>
      <c r="D234">
        <v>1.7000000000000001E-2</v>
      </c>
      <c r="E234">
        <v>13.127000000000001</v>
      </c>
      <c r="F234">
        <v>1117</v>
      </c>
      <c r="H234" t="s">
        <v>63</v>
      </c>
      <c r="I234">
        <v>5.0000000000000001E-3</v>
      </c>
      <c r="J234">
        <v>0.01</v>
      </c>
      <c r="K234">
        <v>1.4999999999999999E-2</v>
      </c>
      <c r="L234">
        <v>13.894</v>
      </c>
      <c r="M234">
        <v>1417</v>
      </c>
    </row>
    <row r="235" spans="1:13" x14ac:dyDescent="0.35">
      <c r="A235" t="s">
        <v>37</v>
      </c>
      <c r="B235">
        <v>1E-3</v>
      </c>
      <c r="C235">
        <v>2.7E-2</v>
      </c>
      <c r="D235">
        <v>3.6999999999999998E-2</v>
      </c>
      <c r="E235">
        <v>30.344000000000001</v>
      </c>
      <c r="F235">
        <v>797</v>
      </c>
      <c r="H235" t="s">
        <v>64</v>
      </c>
      <c r="I235">
        <v>0</v>
      </c>
      <c r="J235">
        <v>2.3E-2</v>
      </c>
      <c r="K235">
        <v>3.1E-2</v>
      </c>
      <c r="L235">
        <v>27.154</v>
      </c>
      <c r="M235">
        <v>1028</v>
      </c>
    </row>
    <row r="236" spans="1:13" x14ac:dyDescent="0.35">
      <c r="A236" t="s">
        <v>21</v>
      </c>
      <c r="B236">
        <v>0</v>
      </c>
      <c r="C236">
        <v>3.5000000000000003E-2</v>
      </c>
      <c r="D236">
        <v>0.04</v>
      </c>
      <c r="E236">
        <v>87.1</v>
      </c>
      <c r="F236">
        <v>1306</v>
      </c>
      <c r="H236" t="s">
        <v>65</v>
      </c>
      <c r="I236">
        <v>0</v>
      </c>
      <c r="J236">
        <v>3.9E-2</v>
      </c>
      <c r="K236">
        <v>4.2999999999999997E-2</v>
      </c>
      <c r="L236">
        <v>82.512</v>
      </c>
      <c r="M236">
        <v>1444</v>
      </c>
    </row>
    <row r="237" spans="1:13" x14ac:dyDescent="0.35">
      <c r="A237" t="s">
        <v>22</v>
      </c>
      <c r="B237">
        <v>3.2000000000000001E-2</v>
      </c>
      <c r="C237">
        <v>1.6E-2</v>
      </c>
      <c r="D237">
        <v>2.4E-2</v>
      </c>
      <c r="E237">
        <v>23.574999999999999</v>
      </c>
      <c r="F237">
        <v>448</v>
      </c>
      <c r="H237" t="s">
        <v>66</v>
      </c>
      <c r="I237">
        <v>2.7E-2</v>
      </c>
      <c r="J237">
        <v>1.6E-2</v>
      </c>
      <c r="K237">
        <v>2.4E-2</v>
      </c>
      <c r="L237">
        <v>22.539000000000001</v>
      </c>
      <c r="M237">
        <v>491</v>
      </c>
    </row>
    <row r="238" spans="1:13" x14ac:dyDescent="0.35">
      <c r="A238" t="s">
        <v>23</v>
      </c>
      <c r="B238">
        <v>0</v>
      </c>
      <c r="C238">
        <v>4.2000000000000003E-2</v>
      </c>
      <c r="D238">
        <v>4.4999999999999998E-2</v>
      </c>
      <c r="E238">
        <v>152.733</v>
      </c>
      <c r="F238">
        <v>2315</v>
      </c>
      <c r="H238" t="s">
        <v>23</v>
      </c>
      <c r="I238">
        <v>0</v>
      </c>
      <c r="J238">
        <v>3.4000000000000002E-2</v>
      </c>
      <c r="K238">
        <v>3.6999999999999998E-2</v>
      </c>
      <c r="L238">
        <v>155.05799999999999</v>
      </c>
      <c r="M238">
        <v>2555</v>
      </c>
    </row>
    <row r="239" spans="1:13" x14ac:dyDescent="0.35">
      <c r="A239" t="s">
        <v>24</v>
      </c>
      <c r="B239">
        <v>0</v>
      </c>
      <c r="C239">
        <v>0.03</v>
      </c>
      <c r="D239">
        <v>3.3000000000000002E-2</v>
      </c>
      <c r="E239">
        <v>18.567</v>
      </c>
      <c r="F239">
        <v>811</v>
      </c>
      <c r="H239" t="s">
        <v>24</v>
      </c>
      <c r="I239">
        <v>0</v>
      </c>
      <c r="J239">
        <v>3.5000000000000003E-2</v>
      </c>
      <c r="K239">
        <v>4.2000000000000003E-2</v>
      </c>
      <c r="L239">
        <v>18.373999999999999</v>
      </c>
      <c r="M239">
        <v>822</v>
      </c>
    </row>
    <row r="240" spans="1:13" x14ac:dyDescent="0.35">
      <c r="A240" t="s">
        <v>25</v>
      </c>
      <c r="B240">
        <v>8.0000000000000002E-3</v>
      </c>
      <c r="C240">
        <v>1.4E-2</v>
      </c>
      <c r="D240">
        <v>1.7999999999999999E-2</v>
      </c>
      <c r="E240">
        <v>56.631</v>
      </c>
      <c r="F240">
        <v>635</v>
      </c>
      <c r="H240" t="s">
        <v>67</v>
      </c>
      <c r="I240">
        <v>8.0000000000000002E-3</v>
      </c>
      <c r="J240">
        <v>1.2999999999999999E-2</v>
      </c>
      <c r="K240">
        <v>1.6E-2</v>
      </c>
      <c r="L240">
        <v>55.604999999999997</v>
      </c>
      <c r="M240">
        <v>696</v>
      </c>
    </row>
    <row r="241" spans="1:13" x14ac:dyDescent="0.35">
      <c r="A241" t="s">
        <v>38</v>
      </c>
      <c r="B241">
        <v>0</v>
      </c>
      <c r="C241">
        <v>3.2000000000000001E-2</v>
      </c>
      <c r="D241">
        <v>4.1000000000000002E-2</v>
      </c>
      <c r="E241">
        <v>63.868000000000002</v>
      </c>
      <c r="F241">
        <v>798</v>
      </c>
      <c r="H241" t="s">
        <v>38</v>
      </c>
      <c r="I241">
        <v>0</v>
      </c>
      <c r="J241">
        <v>3.3000000000000002E-2</v>
      </c>
      <c r="K241">
        <v>4.2000000000000003E-2</v>
      </c>
      <c r="L241">
        <v>63.872</v>
      </c>
      <c r="M241">
        <v>799</v>
      </c>
    </row>
    <row r="242" spans="1:13" x14ac:dyDescent="0.35">
      <c r="A242" t="s">
        <v>26</v>
      </c>
      <c r="B242">
        <v>1.0999999999999999E-2</v>
      </c>
      <c r="C242">
        <v>1.7999999999999999E-2</v>
      </c>
      <c r="D242">
        <v>2.7E-2</v>
      </c>
      <c r="E242">
        <v>15.875</v>
      </c>
      <c r="F242">
        <v>749</v>
      </c>
      <c r="H242" t="s">
        <v>68</v>
      </c>
      <c r="I242">
        <v>0</v>
      </c>
      <c r="J242">
        <v>2.5999999999999999E-2</v>
      </c>
      <c r="K242">
        <v>3.4000000000000002E-2</v>
      </c>
      <c r="L242">
        <v>13.772</v>
      </c>
      <c r="M242">
        <v>984</v>
      </c>
    </row>
    <row r="243" spans="1:13" x14ac:dyDescent="0.35">
      <c r="A243" t="s">
        <v>39</v>
      </c>
      <c r="B243">
        <v>0.83299999999999996</v>
      </c>
      <c r="C243">
        <v>0</v>
      </c>
      <c r="D243">
        <v>0</v>
      </c>
      <c r="E243">
        <v>79.507999999999996</v>
      </c>
      <c r="F243">
        <v>477</v>
      </c>
      <c r="H243" t="s">
        <v>69</v>
      </c>
      <c r="I243">
        <v>0.67700000000000005</v>
      </c>
      <c r="J243">
        <v>0</v>
      </c>
      <c r="K243">
        <v>0</v>
      </c>
      <c r="L243">
        <v>74.575000000000003</v>
      </c>
      <c r="M243">
        <v>554</v>
      </c>
    </row>
    <row r="244" spans="1:13" x14ac:dyDescent="0.35">
      <c r="A244" t="s">
        <v>27</v>
      </c>
      <c r="B244">
        <v>0.55500000000000005</v>
      </c>
      <c r="C244">
        <v>0</v>
      </c>
      <c r="D244">
        <v>0</v>
      </c>
      <c r="E244">
        <v>35.034999999999997</v>
      </c>
      <c r="F244">
        <v>577</v>
      </c>
      <c r="H244" t="s">
        <v>70</v>
      </c>
      <c r="I244">
        <v>0.55200000000000005</v>
      </c>
      <c r="J244">
        <v>0</v>
      </c>
      <c r="K244">
        <v>0</v>
      </c>
      <c r="L244">
        <v>36.387999999999998</v>
      </c>
      <c r="M244">
        <v>648</v>
      </c>
    </row>
    <row r="245" spans="1:13" x14ac:dyDescent="0.35">
      <c r="A245" t="s">
        <v>28</v>
      </c>
      <c r="B245">
        <v>0.27</v>
      </c>
      <c r="C245">
        <v>1E-3</v>
      </c>
      <c r="D245">
        <v>3.0000000000000001E-3</v>
      </c>
      <c r="E245">
        <v>56.195</v>
      </c>
      <c r="F245">
        <v>1239</v>
      </c>
      <c r="H245" t="s">
        <v>28</v>
      </c>
      <c r="I245">
        <v>9.2999999999999999E-2</v>
      </c>
      <c r="J245">
        <v>3.0000000000000001E-3</v>
      </c>
      <c r="K245">
        <v>5.0000000000000001E-3</v>
      </c>
      <c r="L245">
        <v>57.348999999999997</v>
      </c>
      <c r="M245">
        <v>1446</v>
      </c>
    </row>
    <row r="247" spans="1:13" x14ac:dyDescent="0.35">
      <c r="A247" t="s">
        <v>88</v>
      </c>
      <c r="H247" t="s">
        <v>94</v>
      </c>
    </row>
    <row r="248" spans="1:13" x14ac:dyDescent="0.35">
      <c r="A248" t="s">
        <v>0</v>
      </c>
      <c r="B248" t="s">
        <v>87</v>
      </c>
      <c r="C248" t="s">
        <v>2</v>
      </c>
      <c r="D248" t="s">
        <v>3</v>
      </c>
      <c r="E248" t="s">
        <v>4</v>
      </c>
      <c r="F248" t="s">
        <v>5</v>
      </c>
      <c r="H248" t="s">
        <v>0</v>
      </c>
      <c r="I248" t="s">
        <v>87</v>
      </c>
      <c r="J248" t="s">
        <v>2</v>
      </c>
      <c r="K248" t="s">
        <v>3</v>
      </c>
      <c r="L248" t="s">
        <v>4</v>
      </c>
      <c r="M248" t="s">
        <v>5</v>
      </c>
    </row>
    <row r="249" spans="1:13" x14ac:dyDescent="0.35">
      <c r="A249" t="s">
        <v>6</v>
      </c>
      <c r="B249">
        <v>0</v>
      </c>
      <c r="C249">
        <v>3.5999999999999997E-2</v>
      </c>
      <c r="D249">
        <v>4.1000000000000002E-2</v>
      </c>
      <c r="E249">
        <v>23.015000000000001</v>
      </c>
      <c r="F249">
        <v>917</v>
      </c>
      <c r="H249" t="s">
        <v>6</v>
      </c>
      <c r="I249">
        <v>0</v>
      </c>
      <c r="J249">
        <v>3.3000000000000002E-2</v>
      </c>
      <c r="K249">
        <v>3.6999999999999998E-2</v>
      </c>
      <c r="L249">
        <v>22.869</v>
      </c>
      <c r="M249">
        <v>938</v>
      </c>
    </row>
    <row r="250" spans="1:13" x14ac:dyDescent="0.35">
      <c r="A250" t="s">
        <v>7</v>
      </c>
      <c r="B250">
        <v>0.97799999999999998</v>
      </c>
      <c r="C250">
        <v>0</v>
      </c>
      <c r="D250">
        <v>0</v>
      </c>
      <c r="E250">
        <v>20.327999999999999</v>
      </c>
      <c r="F250">
        <v>1591</v>
      </c>
      <c r="H250" t="s">
        <v>7</v>
      </c>
      <c r="I250">
        <v>0.61499999999999999</v>
      </c>
      <c r="J250">
        <v>0</v>
      </c>
      <c r="K250">
        <v>0</v>
      </c>
      <c r="L250">
        <v>18.824000000000002</v>
      </c>
      <c r="M250">
        <v>1803</v>
      </c>
    </row>
    <row r="251" spans="1:13" x14ac:dyDescent="0.35">
      <c r="A251" t="s">
        <v>8</v>
      </c>
      <c r="B251">
        <v>4.3999999999999997E-2</v>
      </c>
      <c r="C251">
        <v>5.0000000000000001E-3</v>
      </c>
      <c r="D251">
        <v>7.0000000000000001E-3</v>
      </c>
      <c r="E251">
        <v>28.564</v>
      </c>
      <c r="F251">
        <v>881</v>
      </c>
      <c r="H251" t="s">
        <v>8</v>
      </c>
      <c r="I251">
        <v>8.0000000000000002E-3</v>
      </c>
      <c r="J251">
        <v>8.0000000000000002E-3</v>
      </c>
      <c r="K251">
        <v>8.9999999999999993E-3</v>
      </c>
      <c r="L251">
        <v>26.38</v>
      </c>
      <c r="M251">
        <v>984</v>
      </c>
    </row>
    <row r="252" spans="1:13" x14ac:dyDescent="0.35">
      <c r="A252" t="s">
        <v>9</v>
      </c>
      <c r="B252">
        <v>6.0000000000000001E-3</v>
      </c>
      <c r="C252">
        <v>6.0000000000000001E-3</v>
      </c>
      <c r="D252">
        <v>7.0000000000000001E-3</v>
      </c>
      <c r="E252">
        <v>61.97</v>
      </c>
      <c r="F252">
        <v>1652</v>
      </c>
      <c r="H252" t="s">
        <v>9</v>
      </c>
      <c r="I252">
        <v>6.0000000000000001E-3</v>
      </c>
      <c r="J252">
        <v>5.0000000000000001E-3</v>
      </c>
      <c r="K252">
        <v>6.0000000000000001E-3</v>
      </c>
      <c r="L252">
        <v>59.155000000000001</v>
      </c>
      <c r="M252">
        <v>1809</v>
      </c>
    </row>
    <row r="253" spans="1:13" x14ac:dyDescent="0.35">
      <c r="A253" t="s">
        <v>10</v>
      </c>
      <c r="B253">
        <v>1</v>
      </c>
      <c r="C253">
        <v>0</v>
      </c>
      <c r="D253">
        <v>0</v>
      </c>
      <c r="E253">
        <v>49.323</v>
      </c>
      <c r="F253">
        <v>548</v>
      </c>
      <c r="H253" t="s">
        <v>10</v>
      </c>
      <c r="I253">
        <v>1</v>
      </c>
      <c r="J253">
        <v>0</v>
      </c>
      <c r="K253">
        <v>0</v>
      </c>
      <c r="L253">
        <v>47.713000000000001</v>
      </c>
      <c r="M253">
        <v>622</v>
      </c>
    </row>
    <row r="254" spans="1:13" x14ac:dyDescent="0.35">
      <c r="A254" t="s">
        <v>34</v>
      </c>
      <c r="B254">
        <v>0</v>
      </c>
      <c r="C254">
        <v>4.1000000000000002E-2</v>
      </c>
      <c r="D254">
        <v>4.7E-2</v>
      </c>
      <c r="E254">
        <v>86.576999999999998</v>
      </c>
      <c r="F254">
        <v>1177</v>
      </c>
      <c r="H254" t="s">
        <v>34</v>
      </c>
      <c r="I254">
        <v>0</v>
      </c>
      <c r="J254">
        <v>3.1E-2</v>
      </c>
      <c r="K254">
        <v>3.5000000000000003E-2</v>
      </c>
      <c r="L254">
        <v>100.53100000000001</v>
      </c>
      <c r="M254">
        <v>1882</v>
      </c>
    </row>
    <row r="255" spans="1:13" x14ac:dyDescent="0.35">
      <c r="A255" t="s">
        <v>11</v>
      </c>
      <c r="B255">
        <v>0</v>
      </c>
      <c r="C255">
        <v>1.6E-2</v>
      </c>
      <c r="D255">
        <v>1.9E-2</v>
      </c>
      <c r="E255">
        <v>54.622</v>
      </c>
      <c r="F255">
        <v>2329</v>
      </c>
      <c r="H255" t="s">
        <v>11</v>
      </c>
      <c r="I255">
        <v>0</v>
      </c>
      <c r="J255">
        <v>2.1000000000000001E-2</v>
      </c>
      <c r="K255">
        <v>2.3E-2</v>
      </c>
      <c r="L255">
        <v>52.651000000000003</v>
      </c>
      <c r="M255">
        <v>5482</v>
      </c>
    </row>
    <row r="256" spans="1:13" x14ac:dyDescent="0.35">
      <c r="A256" t="s">
        <v>12</v>
      </c>
      <c r="B256">
        <v>1E-3</v>
      </c>
      <c r="C256">
        <v>1.9E-2</v>
      </c>
      <c r="D256">
        <v>2.7E-2</v>
      </c>
      <c r="E256">
        <v>16.292000000000002</v>
      </c>
      <c r="F256">
        <v>954</v>
      </c>
      <c r="H256" t="s">
        <v>12</v>
      </c>
      <c r="I256">
        <v>0</v>
      </c>
      <c r="J256">
        <v>2.9000000000000001E-2</v>
      </c>
      <c r="K256">
        <v>3.4000000000000002E-2</v>
      </c>
      <c r="L256">
        <v>16.417999999999999</v>
      </c>
      <c r="M256">
        <v>1677</v>
      </c>
    </row>
    <row r="257" spans="1:13" x14ac:dyDescent="0.35">
      <c r="A257" t="s">
        <v>13</v>
      </c>
      <c r="B257">
        <v>0.03</v>
      </c>
      <c r="C257">
        <v>4.0000000000000001E-3</v>
      </c>
      <c r="D257">
        <v>6.0000000000000001E-3</v>
      </c>
      <c r="E257">
        <v>15.172000000000001</v>
      </c>
      <c r="F257">
        <v>1180</v>
      </c>
      <c r="H257" t="s">
        <v>13</v>
      </c>
      <c r="I257">
        <v>0</v>
      </c>
      <c r="J257">
        <v>2.4E-2</v>
      </c>
      <c r="K257">
        <v>2.7E-2</v>
      </c>
      <c r="L257">
        <v>13.458</v>
      </c>
      <c r="M257">
        <v>2978</v>
      </c>
    </row>
    <row r="258" spans="1:13" x14ac:dyDescent="0.35">
      <c r="A258" t="s">
        <v>14</v>
      </c>
      <c r="B258">
        <v>2.1999999999999999E-2</v>
      </c>
      <c r="C258">
        <v>1.0999999999999999E-2</v>
      </c>
      <c r="D258">
        <v>1.4999999999999999E-2</v>
      </c>
      <c r="E258">
        <v>24.992000000000001</v>
      </c>
      <c r="F258">
        <v>597</v>
      </c>
      <c r="H258" t="s">
        <v>14</v>
      </c>
      <c r="I258">
        <v>4.5999999999999999E-2</v>
      </c>
      <c r="J258">
        <v>8.9999999999999993E-3</v>
      </c>
      <c r="K258">
        <v>1.4E-2</v>
      </c>
      <c r="L258">
        <v>27.696000000000002</v>
      </c>
      <c r="M258">
        <v>710</v>
      </c>
    </row>
    <row r="259" spans="1:13" x14ac:dyDescent="0.35">
      <c r="A259" t="s">
        <v>15</v>
      </c>
      <c r="B259">
        <v>3.0000000000000001E-3</v>
      </c>
      <c r="C259">
        <v>1.4E-2</v>
      </c>
      <c r="D259">
        <v>1.9E-2</v>
      </c>
      <c r="E259">
        <v>17.423999999999999</v>
      </c>
      <c r="F259">
        <v>1041</v>
      </c>
      <c r="H259" t="s">
        <v>15</v>
      </c>
      <c r="I259">
        <v>1E-3</v>
      </c>
      <c r="J259">
        <v>1.2E-2</v>
      </c>
      <c r="K259">
        <v>1.6E-2</v>
      </c>
      <c r="L259">
        <v>16.062000000000001</v>
      </c>
      <c r="M259">
        <v>1324</v>
      </c>
    </row>
    <row r="260" spans="1:13" x14ac:dyDescent="0.35">
      <c r="A260" t="s">
        <v>16</v>
      </c>
      <c r="B260">
        <v>1E-3</v>
      </c>
      <c r="C260">
        <v>1.0999999999999999E-2</v>
      </c>
      <c r="D260">
        <v>1.4E-2</v>
      </c>
      <c r="E260">
        <v>59.933</v>
      </c>
      <c r="F260">
        <v>1793</v>
      </c>
      <c r="H260" t="s">
        <v>16</v>
      </c>
      <c r="I260">
        <v>0</v>
      </c>
      <c r="J260">
        <v>1.9E-2</v>
      </c>
      <c r="K260">
        <v>2.1000000000000001E-2</v>
      </c>
      <c r="L260">
        <v>55.445999999999998</v>
      </c>
      <c r="M260">
        <v>4195</v>
      </c>
    </row>
    <row r="261" spans="1:13" x14ac:dyDescent="0.35">
      <c r="A261" t="s">
        <v>35</v>
      </c>
      <c r="B261">
        <v>5.8999999999999997E-2</v>
      </c>
      <c r="C261">
        <v>4.0000000000000001E-3</v>
      </c>
      <c r="D261">
        <v>6.0000000000000001E-3</v>
      </c>
      <c r="E261">
        <v>26.338999999999999</v>
      </c>
      <c r="F261">
        <v>1621</v>
      </c>
      <c r="H261" t="s">
        <v>35</v>
      </c>
      <c r="I261">
        <v>7.8E-2</v>
      </c>
      <c r="J261">
        <v>3.0000000000000001E-3</v>
      </c>
      <c r="K261">
        <v>6.0000000000000001E-3</v>
      </c>
      <c r="L261">
        <v>26.065000000000001</v>
      </c>
      <c r="M261">
        <v>1693</v>
      </c>
    </row>
    <row r="262" spans="1:13" x14ac:dyDescent="0.35">
      <c r="A262" t="s">
        <v>17</v>
      </c>
      <c r="B262">
        <v>0</v>
      </c>
      <c r="C262">
        <v>4.7E-2</v>
      </c>
      <c r="D262">
        <v>5.6000000000000001E-2</v>
      </c>
      <c r="E262">
        <v>23.027999999999999</v>
      </c>
      <c r="F262">
        <v>958</v>
      </c>
      <c r="G262" t="s">
        <v>89</v>
      </c>
      <c r="H262" t="s">
        <v>17</v>
      </c>
      <c r="I262">
        <v>0</v>
      </c>
      <c r="J262">
        <v>5.2999999999999999E-2</v>
      </c>
      <c r="K262">
        <v>0.06</v>
      </c>
      <c r="L262">
        <v>21.693000000000001</v>
      </c>
      <c r="M262">
        <v>1222</v>
      </c>
    </row>
    <row r="263" spans="1:13" x14ac:dyDescent="0.35">
      <c r="A263" t="s">
        <v>18</v>
      </c>
      <c r="B263">
        <v>6.0000000000000001E-3</v>
      </c>
      <c r="C263">
        <v>8.0000000000000002E-3</v>
      </c>
      <c r="D263">
        <v>1.0999999999999999E-2</v>
      </c>
      <c r="E263">
        <v>14.004</v>
      </c>
      <c r="F263">
        <v>1465</v>
      </c>
      <c r="H263" t="s">
        <v>18</v>
      </c>
      <c r="I263">
        <v>4.0000000000000001E-3</v>
      </c>
      <c r="J263">
        <v>8.0000000000000002E-3</v>
      </c>
      <c r="K263">
        <v>0.01</v>
      </c>
      <c r="L263">
        <v>13.714</v>
      </c>
      <c r="M263">
        <v>1671</v>
      </c>
    </row>
    <row r="264" spans="1:13" x14ac:dyDescent="0.35">
      <c r="A264" t="s">
        <v>36</v>
      </c>
      <c r="B264">
        <v>0</v>
      </c>
      <c r="C264">
        <v>1.9E-2</v>
      </c>
      <c r="D264">
        <v>2.4E-2</v>
      </c>
      <c r="E264">
        <v>71.667000000000002</v>
      </c>
      <c r="F264">
        <v>1680</v>
      </c>
      <c r="H264" t="s">
        <v>36</v>
      </c>
      <c r="I264">
        <v>0</v>
      </c>
      <c r="J264">
        <v>1.7999999999999999E-2</v>
      </c>
      <c r="K264">
        <v>2.1999999999999999E-2</v>
      </c>
      <c r="L264">
        <v>70.260000000000005</v>
      </c>
      <c r="M264">
        <v>1831</v>
      </c>
    </row>
    <row r="265" spans="1:13" x14ac:dyDescent="0.35">
      <c r="A265" t="s">
        <v>19</v>
      </c>
      <c r="B265">
        <v>0</v>
      </c>
      <c r="C265">
        <v>2.3E-2</v>
      </c>
      <c r="D265">
        <v>2.5000000000000001E-2</v>
      </c>
      <c r="E265">
        <v>57.887999999999998</v>
      </c>
      <c r="F265">
        <v>945</v>
      </c>
      <c r="H265" t="s">
        <v>19</v>
      </c>
      <c r="I265">
        <v>0</v>
      </c>
      <c r="J265">
        <v>3.1E-2</v>
      </c>
      <c r="K265">
        <v>3.3000000000000002E-2</v>
      </c>
      <c r="L265">
        <v>46.235999999999997</v>
      </c>
      <c r="M265">
        <v>3817</v>
      </c>
    </row>
    <row r="266" spans="1:13" x14ac:dyDescent="0.35">
      <c r="A266" t="s">
        <v>20</v>
      </c>
      <c r="B266">
        <v>4.5999999999999999E-2</v>
      </c>
      <c r="C266">
        <v>7.0000000000000001E-3</v>
      </c>
      <c r="D266">
        <v>1.0999999999999999E-2</v>
      </c>
      <c r="E266">
        <v>12.987</v>
      </c>
      <c r="F266">
        <v>1194</v>
      </c>
      <c r="H266" t="s">
        <v>20</v>
      </c>
      <c r="I266">
        <v>0</v>
      </c>
      <c r="J266">
        <v>1.6E-2</v>
      </c>
      <c r="K266">
        <v>1.9E-2</v>
      </c>
      <c r="L266">
        <v>13.446</v>
      </c>
      <c r="M266">
        <v>3408</v>
      </c>
    </row>
    <row r="267" spans="1:13" x14ac:dyDescent="0.35">
      <c r="A267" t="s">
        <v>37</v>
      </c>
      <c r="B267">
        <v>1E-3</v>
      </c>
      <c r="C267">
        <v>2.1000000000000001E-2</v>
      </c>
      <c r="D267">
        <v>2.9000000000000001E-2</v>
      </c>
      <c r="E267">
        <v>29.757999999999999</v>
      </c>
      <c r="F267">
        <v>853</v>
      </c>
      <c r="H267" t="s">
        <v>37</v>
      </c>
      <c r="I267">
        <v>0</v>
      </c>
      <c r="J267">
        <v>1.4999999999999999E-2</v>
      </c>
      <c r="K267">
        <v>1.9E-2</v>
      </c>
      <c r="L267">
        <v>26.779</v>
      </c>
      <c r="M267">
        <v>1090</v>
      </c>
    </row>
    <row r="268" spans="1:13" x14ac:dyDescent="0.35">
      <c r="A268" t="s">
        <v>21</v>
      </c>
      <c r="B268">
        <v>0</v>
      </c>
      <c r="C268">
        <v>3.3000000000000002E-2</v>
      </c>
      <c r="D268">
        <v>3.9E-2</v>
      </c>
      <c r="E268">
        <v>84.933000000000007</v>
      </c>
      <c r="F268">
        <v>1412</v>
      </c>
      <c r="H268" t="s">
        <v>21</v>
      </c>
      <c r="I268">
        <v>0</v>
      </c>
      <c r="J268">
        <v>2.8000000000000001E-2</v>
      </c>
      <c r="K268">
        <v>3.1E-2</v>
      </c>
      <c r="L268">
        <v>82.007999999999996</v>
      </c>
      <c r="M268">
        <v>3004</v>
      </c>
    </row>
    <row r="269" spans="1:13" x14ac:dyDescent="0.35">
      <c r="A269" t="s">
        <v>22</v>
      </c>
      <c r="B269">
        <v>0</v>
      </c>
      <c r="C269">
        <v>4.2000000000000003E-2</v>
      </c>
      <c r="D269">
        <v>5.6000000000000001E-2</v>
      </c>
      <c r="E269">
        <v>23.994</v>
      </c>
      <c r="F269">
        <v>489</v>
      </c>
      <c r="G269" t="s">
        <v>89</v>
      </c>
      <c r="H269" t="s">
        <v>22</v>
      </c>
      <c r="I269">
        <v>0</v>
      </c>
      <c r="J269">
        <v>3.7999999999999999E-2</v>
      </c>
      <c r="K269">
        <v>5.0999999999999997E-2</v>
      </c>
      <c r="L269">
        <v>22.898</v>
      </c>
      <c r="M269">
        <v>535</v>
      </c>
    </row>
    <row r="270" spans="1:13" x14ac:dyDescent="0.35">
      <c r="A270" t="s">
        <v>23</v>
      </c>
      <c r="B270">
        <v>0</v>
      </c>
      <c r="C270">
        <v>1.4E-2</v>
      </c>
      <c r="D270">
        <v>1.6E-2</v>
      </c>
      <c r="E270">
        <v>155.03299999999999</v>
      </c>
      <c r="F270">
        <v>2491</v>
      </c>
      <c r="H270" t="s">
        <v>23</v>
      </c>
      <c r="I270">
        <v>0</v>
      </c>
      <c r="J270">
        <v>1.4999999999999999E-2</v>
      </c>
      <c r="K270">
        <v>1.7000000000000001E-2</v>
      </c>
      <c r="L270">
        <v>155.93299999999999</v>
      </c>
      <c r="M270">
        <v>2738</v>
      </c>
    </row>
    <row r="271" spans="1:13" x14ac:dyDescent="0.35">
      <c r="A271" t="s">
        <v>24</v>
      </c>
      <c r="B271">
        <v>0</v>
      </c>
      <c r="C271">
        <v>0.03</v>
      </c>
      <c r="D271">
        <v>3.5999999999999997E-2</v>
      </c>
      <c r="E271">
        <v>18.937999999999999</v>
      </c>
      <c r="F271">
        <v>856</v>
      </c>
      <c r="H271" t="s">
        <v>24</v>
      </c>
      <c r="I271">
        <v>0</v>
      </c>
      <c r="J271">
        <v>3.1E-2</v>
      </c>
      <c r="K271">
        <v>3.7999999999999999E-2</v>
      </c>
      <c r="L271">
        <v>18.748999999999999</v>
      </c>
      <c r="M271">
        <v>867</v>
      </c>
    </row>
    <row r="272" spans="1:13" x14ac:dyDescent="0.35">
      <c r="A272" t="s">
        <v>25</v>
      </c>
      <c r="B272">
        <v>2E-3</v>
      </c>
      <c r="C272">
        <v>1.7000000000000001E-2</v>
      </c>
      <c r="D272">
        <v>2.1999999999999999E-2</v>
      </c>
      <c r="E272">
        <v>55.201999999999998</v>
      </c>
      <c r="F272">
        <v>704</v>
      </c>
      <c r="H272" t="s">
        <v>25</v>
      </c>
      <c r="I272">
        <v>3.0000000000000001E-3</v>
      </c>
      <c r="J272">
        <v>1.4E-2</v>
      </c>
      <c r="K272">
        <v>1.7999999999999999E-2</v>
      </c>
      <c r="L272">
        <v>54.293999999999997</v>
      </c>
      <c r="M272">
        <v>777</v>
      </c>
    </row>
    <row r="273" spans="1:13" x14ac:dyDescent="0.35">
      <c r="A273" t="s">
        <v>38</v>
      </c>
      <c r="B273">
        <v>0</v>
      </c>
      <c r="C273">
        <v>2.7E-2</v>
      </c>
      <c r="D273">
        <v>3.6999999999999998E-2</v>
      </c>
      <c r="E273">
        <v>64.801000000000002</v>
      </c>
      <c r="F273">
        <v>857</v>
      </c>
      <c r="H273" t="s">
        <v>38</v>
      </c>
      <c r="I273">
        <v>1E-3</v>
      </c>
      <c r="J273">
        <v>2.1999999999999999E-2</v>
      </c>
      <c r="K273">
        <v>0.03</v>
      </c>
      <c r="L273">
        <v>64.992000000000004</v>
      </c>
      <c r="M273">
        <v>858</v>
      </c>
    </row>
    <row r="274" spans="1:13" x14ac:dyDescent="0.35">
      <c r="A274" t="s">
        <v>26</v>
      </c>
      <c r="B274">
        <v>8.9999999999999993E-3</v>
      </c>
      <c r="C274">
        <v>1.4E-2</v>
      </c>
      <c r="D274">
        <v>1.9E-2</v>
      </c>
      <c r="E274">
        <v>15.589</v>
      </c>
      <c r="F274">
        <v>803</v>
      </c>
      <c r="H274" t="s">
        <v>26</v>
      </c>
      <c r="I274">
        <v>2E-3</v>
      </c>
      <c r="J274">
        <v>1.7000000000000001E-2</v>
      </c>
      <c r="K274">
        <v>2.5000000000000001E-2</v>
      </c>
      <c r="L274">
        <v>13.648999999999999</v>
      </c>
      <c r="M274">
        <v>1052</v>
      </c>
    </row>
    <row r="275" spans="1:13" x14ac:dyDescent="0.35">
      <c r="A275" t="s">
        <v>39</v>
      </c>
      <c r="B275">
        <v>8.1000000000000003E-2</v>
      </c>
      <c r="C275">
        <v>1.0999999999999999E-2</v>
      </c>
      <c r="D275">
        <v>1.7000000000000001E-2</v>
      </c>
      <c r="E275">
        <v>79.162999999999997</v>
      </c>
      <c r="F275">
        <v>477</v>
      </c>
      <c r="H275" t="s">
        <v>39</v>
      </c>
      <c r="I275">
        <v>3.4000000000000002E-2</v>
      </c>
      <c r="J275">
        <v>1.2999999999999999E-2</v>
      </c>
      <c r="K275">
        <v>1.9E-2</v>
      </c>
      <c r="L275">
        <v>74.034999999999997</v>
      </c>
      <c r="M275">
        <v>554</v>
      </c>
    </row>
    <row r="276" spans="1:13" x14ac:dyDescent="0.35">
      <c r="A276" t="s">
        <v>27</v>
      </c>
      <c r="B276">
        <v>3.2000000000000001E-2</v>
      </c>
      <c r="C276">
        <v>6.0000000000000001E-3</v>
      </c>
      <c r="D276">
        <v>7.0000000000000001E-3</v>
      </c>
      <c r="E276">
        <v>34.801000000000002</v>
      </c>
      <c r="F276">
        <v>631</v>
      </c>
      <c r="H276" t="s">
        <v>27</v>
      </c>
      <c r="I276">
        <v>9.2999999999999999E-2</v>
      </c>
      <c r="J276">
        <v>3.0000000000000001E-3</v>
      </c>
      <c r="K276">
        <v>4.0000000000000001E-3</v>
      </c>
      <c r="L276">
        <v>36.095999999999997</v>
      </c>
      <c r="M276">
        <v>705</v>
      </c>
    </row>
    <row r="277" spans="1:13" x14ac:dyDescent="0.35">
      <c r="A277" t="s">
        <v>28</v>
      </c>
      <c r="B277">
        <v>2E-3</v>
      </c>
      <c r="C277">
        <v>8.0000000000000002E-3</v>
      </c>
      <c r="D277">
        <v>0.01</v>
      </c>
      <c r="E277">
        <v>53.704999999999998</v>
      </c>
      <c r="F277">
        <v>1385</v>
      </c>
      <c r="H277" t="s">
        <v>28</v>
      </c>
      <c r="I277">
        <v>0</v>
      </c>
      <c r="J277">
        <v>1.0999999999999999E-2</v>
      </c>
      <c r="K277">
        <v>1.2999999999999999E-2</v>
      </c>
      <c r="L277">
        <v>55.17</v>
      </c>
      <c r="M277">
        <v>3147</v>
      </c>
    </row>
    <row r="279" spans="1:13" x14ac:dyDescent="0.35">
      <c r="A279" t="s">
        <v>95</v>
      </c>
      <c r="H279" t="s">
        <v>97</v>
      </c>
    </row>
    <row r="280" spans="1:13" x14ac:dyDescent="0.35">
      <c r="A280" t="s">
        <v>0</v>
      </c>
      <c r="B280" t="s">
        <v>96</v>
      </c>
      <c r="C280" t="s">
        <v>2</v>
      </c>
      <c r="D280" t="s">
        <v>3</v>
      </c>
      <c r="E280" t="s">
        <v>4</v>
      </c>
      <c r="F280" t="s">
        <v>5</v>
      </c>
      <c r="H280" t="s">
        <v>0</v>
      </c>
      <c r="I280" t="s">
        <v>96</v>
      </c>
      <c r="J280" t="s">
        <v>2</v>
      </c>
      <c r="K280" t="s">
        <v>3</v>
      </c>
      <c r="L280" t="s">
        <v>4</v>
      </c>
      <c r="M280" t="s">
        <v>5</v>
      </c>
    </row>
    <row r="281" spans="1:13" x14ac:dyDescent="0.35">
      <c r="A281" t="s">
        <v>6</v>
      </c>
      <c r="B281">
        <v>0.11</v>
      </c>
      <c r="C281">
        <v>6.0000000000000001E-3</v>
      </c>
      <c r="D281">
        <v>1.0999999999999999E-2</v>
      </c>
      <c r="E281">
        <v>23.728999999999999</v>
      </c>
      <c r="F281">
        <v>917</v>
      </c>
      <c r="H281" t="s">
        <v>6</v>
      </c>
      <c r="I281">
        <v>8.8999999999999996E-2</v>
      </c>
      <c r="J281">
        <v>7.0000000000000001E-3</v>
      </c>
      <c r="K281">
        <v>1.2E-2</v>
      </c>
      <c r="L281">
        <v>23.494</v>
      </c>
      <c r="M281">
        <v>938</v>
      </c>
    </row>
    <row r="282" spans="1:13" x14ac:dyDescent="0.35">
      <c r="A282" t="s">
        <v>7</v>
      </c>
      <c r="B282">
        <v>0.14399999999999999</v>
      </c>
      <c r="C282">
        <v>4.0000000000000001E-3</v>
      </c>
      <c r="D282">
        <v>8.0000000000000002E-3</v>
      </c>
      <c r="E282">
        <v>20.352</v>
      </c>
      <c r="F282">
        <v>1537</v>
      </c>
      <c r="H282" t="s">
        <v>7</v>
      </c>
      <c r="I282">
        <v>1.9E-2</v>
      </c>
      <c r="J282">
        <v>7.0000000000000001E-3</v>
      </c>
      <c r="K282">
        <v>1.0999999999999999E-2</v>
      </c>
      <c r="L282">
        <v>18.809000000000001</v>
      </c>
      <c r="M282">
        <v>1741</v>
      </c>
    </row>
    <row r="283" spans="1:13" x14ac:dyDescent="0.35">
      <c r="A283" t="s">
        <v>8</v>
      </c>
      <c r="B283">
        <v>0.59599999999999997</v>
      </c>
      <c r="C283">
        <v>0</v>
      </c>
      <c r="D283">
        <v>0</v>
      </c>
      <c r="E283">
        <v>28.760999999999999</v>
      </c>
      <c r="F283">
        <v>863</v>
      </c>
      <c r="H283" t="s">
        <v>8</v>
      </c>
      <c r="I283">
        <v>0.35</v>
      </c>
      <c r="J283">
        <v>0</v>
      </c>
      <c r="K283">
        <v>0</v>
      </c>
      <c r="L283">
        <v>26.632999999999999</v>
      </c>
      <c r="M283">
        <v>964</v>
      </c>
    </row>
    <row r="284" spans="1:13" x14ac:dyDescent="0.35">
      <c r="A284" t="s">
        <v>9</v>
      </c>
      <c r="B284">
        <v>1.6E-2</v>
      </c>
      <c r="C284">
        <v>3.0000000000000001E-3</v>
      </c>
      <c r="D284">
        <v>3.0000000000000001E-3</v>
      </c>
      <c r="E284">
        <v>62.329000000000001</v>
      </c>
      <c r="F284">
        <v>1619</v>
      </c>
      <c r="H284" t="s">
        <v>9</v>
      </c>
      <c r="I284">
        <v>8.2000000000000003E-2</v>
      </c>
      <c r="J284">
        <v>1E-3</v>
      </c>
      <c r="K284">
        <v>2E-3</v>
      </c>
      <c r="L284">
        <v>59.475000000000001</v>
      </c>
      <c r="M284">
        <v>1770</v>
      </c>
    </row>
    <row r="285" spans="1:13" x14ac:dyDescent="0.35">
      <c r="A285" t="s">
        <v>10</v>
      </c>
      <c r="B285">
        <v>2.9000000000000001E-2</v>
      </c>
      <c r="C285">
        <v>8.9999999999999993E-3</v>
      </c>
      <c r="D285">
        <v>1.2E-2</v>
      </c>
      <c r="E285">
        <v>48.941000000000003</v>
      </c>
      <c r="F285">
        <v>506</v>
      </c>
      <c r="H285" t="s">
        <v>10</v>
      </c>
      <c r="I285">
        <v>8.0000000000000002E-3</v>
      </c>
      <c r="J285">
        <v>1.2E-2</v>
      </c>
      <c r="K285">
        <v>1.4999999999999999E-2</v>
      </c>
      <c r="L285">
        <v>47.207999999999998</v>
      </c>
      <c r="M285">
        <v>575</v>
      </c>
    </row>
    <row r="286" spans="1:13" x14ac:dyDescent="0.35">
      <c r="A286" t="s">
        <v>34</v>
      </c>
      <c r="B286">
        <v>0</v>
      </c>
      <c r="C286">
        <v>2.1000000000000001E-2</v>
      </c>
      <c r="D286">
        <v>2.9000000000000001E-2</v>
      </c>
      <c r="E286">
        <v>91.194000000000003</v>
      </c>
      <c r="F286">
        <v>1102</v>
      </c>
      <c r="H286" t="s">
        <v>34</v>
      </c>
      <c r="I286">
        <v>0</v>
      </c>
      <c r="J286">
        <v>1.7999999999999999E-2</v>
      </c>
      <c r="K286">
        <v>2.1999999999999999E-2</v>
      </c>
      <c r="L286">
        <v>103.559</v>
      </c>
      <c r="M286">
        <v>1784</v>
      </c>
    </row>
    <row r="287" spans="1:13" x14ac:dyDescent="0.35">
      <c r="A287" t="s">
        <v>11</v>
      </c>
      <c r="B287">
        <v>0</v>
      </c>
      <c r="C287">
        <v>1.7000000000000001E-2</v>
      </c>
      <c r="D287">
        <v>0.02</v>
      </c>
      <c r="E287">
        <v>55.326000000000001</v>
      </c>
      <c r="F287">
        <v>2240</v>
      </c>
      <c r="H287" t="s">
        <v>11</v>
      </c>
      <c r="I287">
        <v>0</v>
      </c>
      <c r="J287">
        <v>2.4E-2</v>
      </c>
      <c r="K287">
        <v>2.5000000000000001E-2</v>
      </c>
      <c r="L287">
        <v>53.008000000000003</v>
      </c>
      <c r="M287">
        <v>5308</v>
      </c>
    </row>
    <row r="288" spans="1:13" x14ac:dyDescent="0.35">
      <c r="A288" t="s">
        <v>12</v>
      </c>
      <c r="B288">
        <v>0.159</v>
      </c>
      <c r="C288">
        <v>1E-3</v>
      </c>
      <c r="D288">
        <v>2E-3</v>
      </c>
      <c r="E288">
        <v>16.332999999999998</v>
      </c>
      <c r="F288">
        <v>893</v>
      </c>
      <c r="H288" t="s">
        <v>12</v>
      </c>
      <c r="I288">
        <v>2.9000000000000001E-2</v>
      </c>
      <c r="J288">
        <v>2E-3</v>
      </c>
      <c r="K288">
        <v>3.0000000000000001E-3</v>
      </c>
      <c r="L288">
        <v>16.869</v>
      </c>
      <c r="M288">
        <v>1561</v>
      </c>
    </row>
    <row r="289" spans="1:13" x14ac:dyDescent="0.35">
      <c r="A289" t="s">
        <v>13</v>
      </c>
      <c r="B289">
        <v>0.02</v>
      </c>
      <c r="C289">
        <v>6.0000000000000001E-3</v>
      </c>
      <c r="D289">
        <v>8.0000000000000002E-3</v>
      </c>
      <c r="E289">
        <v>15.558999999999999</v>
      </c>
      <c r="F289">
        <v>1100</v>
      </c>
      <c r="H289" t="s">
        <v>13</v>
      </c>
      <c r="I289">
        <v>0</v>
      </c>
      <c r="J289">
        <v>8.9999999999999993E-3</v>
      </c>
      <c r="K289">
        <v>0.01</v>
      </c>
      <c r="L289">
        <v>13.971</v>
      </c>
      <c r="M289">
        <v>2804</v>
      </c>
    </row>
    <row r="290" spans="1:13" x14ac:dyDescent="0.35">
      <c r="A290" t="s">
        <v>14</v>
      </c>
      <c r="B290">
        <v>0.88500000000000001</v>
      </c>
      <c r="C290">
        <v>0</v>
      </c>
      <c r="D290">
        <v>0</v>
      </c>
      <c r="E290">
        <v>25.608000000000001</v>
      </c>
      <c r="F290">
        <v>553</v>
      </c>
      <c r="H290" t="s">
        <v>14</v>
      </c>
      <c r="I290">
        <v>0.28000000000000003</v>
      </c>
      <c r="J290">
        <v>0</v>
      </c>
      <c r="K290">
        <v>0</v>
      </c>
      <c r="L290">
        <v>28.17</v>
      </c>
      <c r="M290">
        <v>660</v>
      </c>
    </row>
    <row r="291" spans="1:13" x14ac:dyDescent="0.35">
      <c r="A291" t="s">
        <v>15</v>
      </c>
      <c r="B291">
        <v>5.0000000000000001E-3</v>
      </c>
      <c r="C291">
        <v>8.0000000000000002E-3</v>
      </c>
      <c r="D291">
        <v>8.9999999999999993E-3</v>
      </c>
      <c r="E291">
        <v>17.643000000000001</v>
      </c>
      <c r="F291">
        <v>965</v>
      </c>
      <c r="H291" t="s">
        <v>15</v>
      </c>
      <c r="I291">
        <v>0</v>
      </c>
      <c r="J291">
        <v>8.9999999999999993E-3</v>
      </c>
      <c r="K291">
        <v>0.01</v>
      </c>
      <c r="L291">
        <v>16.225999999999999</v>
      </c>
      <c r="M291">
        <v>1224</v>
      </c>
    </row>
    <row r="292" spans="1:13" x14ac:dyDescent="0.35">
      <c r="A292" t="s">
        <v>16</v>
      </c>
      <c r="B292">
        <v>0</v>
      </c>
      <c r="C292">
        <v>1.9E-2</v>
      </c>
      <c r="D292">
        <v>2.3E-2</v>
      </c>
      <c r="E292">
        <v>61.143000000000001</v>
      </c>
      <c r="F292">
        <v>1709</v>
      </c>
      <c r="H292" t="s">
        <v>16</v>
      </c>
      <c r="I292">
        <v>0</v>
      </c>
      <c r="J292">
        <v>2.8000000000000001E-2</v>
      </c>
      <c r="K292">
        <v>0.03</v>
      </c>
      <c r="L292">
        <v>56.655000000000001</v>
      </c>
      <c r="M292">
        <v>3979</v>
      </c>
    </row>
    <row r="293" spans="1:13" x14ac:dyDescent="0.35">
      <c r="A293" t="s">
        <v>35</v>
      </c>
      <c r="B293">
        <v>1E-3</v>
      </c>
      <c r="C293">
        <v>1.2999999999999999E-2</v>
      </c>
      <c r="D293">
        <v>1.7000000000000001E-2</v>
      </c>
      <c r="E293">
        <v>26.074999999999999</v>
      </c>
      <c r="F293">
        <v>1617</v>
      </c>
      <c r="H293" t="s">
        <v>35</v>
      </c>
      <c r="I293">
        <v>0</v>
      </c>
      <c r="J293">
        <v>1.2999999999999999E-2</v>
      </c>
      <c r="K293">
        <v>1.7999999999999999E-2</v>
      </c>
      <c r="L293">
        <v>25.774999999999999</v>
      </c>
      <c r="M293">
        <v>1689</v>
      </c>
    </row>
    <row r="294" spans="1:13" x14ac:dyDescent="0.35">
      <c r="A294" t="s">
        <v>17</v>
      </c>
      <c r="B294">
        <v>0</v>
      </c>
      <c r="C294">
        <v>0.04</v>
      </c>
      <c r="D294">
        <v>4.8000000000000001E-2</v>
      </c>
      <c r="E294">
        <v>23.596</v>
      </c>
      <c r="F294">
        <v>896</v>
      </c>
      <c r="H294" t="s">
        <v>17</v>
      </c>
      <c r="I294">
        <v>0</v>
      </c>
      <c r="J294">
        <v>3.7999999999999999E-2</v>
      </c>
      <c r="K294">
        <v>4.3999999999999997E-2</v>
      </c>
      <c r="L294">
        <v>22.452000000000002</v>
      </c>
      <c r="M294">
        <v>1148</v>
      </c>
    </row>
    <row r="295" spans="1:13" x14ac:dyDescent="0.35">
      <c r="A295" t="s">
        <v>18</v>
      </c>
      <c r="B295">
        <v>0.2</v>
      </c>
      <c r="C295">
        <v>1E-3</v>
      </c>
      <c r="D295">
        <v>2E-3</v>
      </c>
      <c r="E295">
        <v>14.098000000000001</v>
      </c>
      <c r="F295">
        <v>1458</v>
      </c>
      <c r="H295" t="s">
        <v>18</v>
      </c>
      <c r="I295">
        <v>8.1000000000000003E-2</v>
      </c>
      <c r="J295">
        <v>2E-3</v>
      </c>
      <c r="K295">
        <v>3.0000000000000001E-3</v>
      </c>
      <c r="L295">
        <v>13.766</v>
      </c>
      <c r="M295">
        <v>1652</v>
      </c>
    </row>
    <row r="296" spans="1:13" x14ac:dyDescent="0.35">
      <c r="A296" t="s">
        <v>36</v>
      </c>
      <c r="B296">
        <v>0</v>
      </c>
      <c r="C296">
        <v>1.2999999999999999E-2</v>
      </c>
      <c r="D296">
        <v>1.2999999999999999E-2</v>
      </c>
      <c r="E296">
        <v>72.024000000000001</v>
      </c>
      <c r="F296">
        <v>1665</v>
      </c>
      <c r="H296" t="s">
        <v>36</v>
      </c>
      <c r="I296">
        <v>0</v>
      </c>
      <c r="J296">
        <v>1.6E-2</v>
      </c>
      <c r="K296">
        <v>1.7000000000000001E-2</v>
      </c>
      <c r="L296">
        <v>70.311999999999998</v>
      </c>
      <c r="M296">
        <v>1812</v>
      </c>
    </row>
    <row r="297" spans="1:13" x14ac:dyDescent="0.35">
      <c r="A297" t="s">
        <v>19</v>
      </c>
      <c r="B297">
        <v>0</v>
      </c>
      <c r="C297">
        <v>3.2000000000000001E-2</v>
      </c>
      <c r="D297">
        <v>3.7999999999999999E-2</v>
      </c>
      <c r="E297">
        <v>57.682000000000002</v>
      </c>
      <c r="F297">
        <v>916</v>
      </c>
      <c r="H297" t="s">
        <v>19</v>
      </c>
      <c r="I297">
        <v>0</v>
      </c>
      <c r="J297">
        <v>2.4E-2</v>
      </c>
      <c r="K297">
        <v>2.5999999999999999E-2</v>
      </c>
      <c r="L297">
        <v>46.485999999999997</v>
      </c>
      <c r="M297">
        <v>3701</v>
      </c>
    </row>
    <row r="298" spans="1:13" x14ac:dyDescent="0.35">
      <c r="A298" t="s">
        <v>20</v>
      </c>
      <c r="B298">
        <v>4.1000000000000002E-2</v>
      </c>
      <c r="C298">
        <v>8.9999999999999993E-3</v>
      </c>
      <c r="D298">
        <v>1.4999999999999999E-2</v>
      </c>
      <c r="E298">
        <v>13.005000000000001</v>
      </c>
      <c r="F298">
        <v>1153</v>
      </c>
      <c r="H298" t="s">
        <v>20</v>
      </c>
      <c r="I298">
        <v>0</v>
      </c>
      <c r="J298">
        <v>1.0999999999999999E-2</v>
      </c>
      <c r="K298">
        <v>1.2999999999999999E-2</v>
      </c>
      <c r="L298">
        <v>13.435</v>
      </c>
      <c r="M298">
        <v>3270</v>
      </c>
    </row>
    <row r="299" spans="1:13" x14ac:dyDescent="0.35">
      <c r="A299" t="s">
        <v>37</v>
      </c>
      <c r="B299">
        <v>6.2E-2</v>
      </c>
      <c r="C299">
        <v>5.0000000000000001E-3</v>
      </c>
      <c r="D299">
        <v>7.0000000000000001E-3</v>
      </c>
      <c r="E299">
        <v>31.465</v>
      </c>
      <c r="F299">
        <v>796</v>
      </c>
      <c r="H299" t="s">
        <v>37</v>
      </c>
      <c r="I299">
        <v>8.9999999999999993E-3</v>
      </c>
      <c r="J299">
        <v>8.0000000000000002E-3</v>
      </c>
      <c r="K299">
        <v>0.01</v>
      </c>
      <c r="L299">
        <v>28.152999999999999</v>
      </c>
      <c r="M299">
        <v>1017</v>
      </c>
    </row>
    <row r="300" spans="1:13" x14ac:dyDescent="0.35">
      <c r="A300" t="s">
        <v>21</v>
      </c>
      <c r="B300">
        <v>0</v>
      </c>
      <c r="C300">
        <v>2.3E-2</v>
      </c>
      <c r="D300">
        <v>2.9000000000000001E-2</v>
      </c>
      <c r="E300">
        <v>86.173000000000002</v>
      </c>
      <c r="F300">
        <v>1399</v>
      </c>
      <c r="H300" t="s">
        <v>21</v>
      </c>
      <c r="I300">
        <v>0</v>
      </c>
      <c r="J300">
        <v>2.5000000000000001E-2</v>
      </c>
      <c r="K300">
        <v>2.7E-2</v>
      </c>
      <c r="L300">
        <v>82.655000000000001</v>
      </c>
      <c r="M300">
        <v>2968</v>
      </c>
    </row>
    <row r="301" spans="1:13" x14ac:dyDescent="0.35">
      <c r="A301" t="s">
        <v>22</v>
      </c>
      <c r="B301">
        <v>2.5999999999999999E-2</v>
      </c>
      <c r="C301">
        <v>0.02</v>
      </c>
      <c r="D301">
        <v>0.03</v>
      </c>
      <c r="E301">
        <v>24.754999999999999</v>
      </c>
      <c r="F301">
        <v>468</v>
      </c>
      <c r="H301" t="s">
        <v>22</v>
      </c>
      <c r="I301">
        <v>0.16500000000000001</v>
      </c>
      <c r="J301">
        <v>8.0000000000000002E-3</v>
      </c>
      <c r="K301">
        <v>1.4999999999999999E-2</v>
      </c>
      <c r="L301">
        <v>23.792999999999999</v>
      </c>
      <c r="M301">
        <v>512</v>
      </c>
    </row>
    <row r="302" spans="1:13" x14ac:dyDescent="0.35">
      <c r="A302" t="s">
        <v>23</v>
      </c>
      <c r="B302">
        <v>0</v>
      </c>
      <c r="C302">
        <v>1.4E-2</v>
      </c>
      <c r="D302">
        <v>1.6E-2</v>
      </c>
      <c r="E302">
        <v>155.43600000000001</v>
      </c>
      <c r="F302">
        <v>2471</v>
      </c>
      <c r="H302" t="s">
        <v>23</v>
      </c>
      <c r="I302">
        <v>0</v>
      </c>
      <c r="J302">
        <v>1.2999999999999999E-2</v>
      </c>
      <c r="K302">
        <v>1.4999999999999999E-2</v>
      </c>
      <c r="L302">
        <v>156.69</v>
      </c>
      <c r="M302">
        <v>2711</v>
      </c>
    </row>
    <row r="303" spans="1:13" x14ac:dyDescent="0.35">
      <c r="A303" t="s">
        <v>24</v>
      </c>
      <c r="B303">
        <v>1E-3</v>
      </c>
      <c r="C303">
        <v>2.3E-2</v>
      </c>
      <c r="D303">
        <v>3.1E-2</v>
      </c>
      <c r="E303">
        <v>19.100999999999999</v>
      </c>
      <c r="F303">
        <v>856</v>
      </c>
      <c r="H303" t="s">
        <v>24</v>
      </c>
      <c r="I303">
        <v>1E-3</v>
      </c>
      <c r="J303">
        <v>2.4E-2</v>
      </c>
      <c r="K303">
        <v>3.1E-2</v>
      </c>
      <c r="L303">
        <v>18.919</v>
      </c>
      <c r="M303">
        <v>867</v>
      </c>
    </row>
    <row r="304" spans="1:13" x14ac:dyDescent="0.35">
      <c r="A304" t="s">
        <v>25</v>
      </c>
      <c r="B304">
        <v>0.44700000000000001</v>
      </c>
      <c r="C304">
        <v>0</v>
      </c>
      <c r="D304">
        <v>0</v>
      </c>
      <c r="E304">
        <v>55.944000000000003</v>
      </c>
      <c r="F304">
        <v>704</v>
      </c>
      <c r="H304" t="s">
        <v>25</v>
      </c>
      <c r="I304">
        <v>0.51800000000000002</v>
      </c>
      <c r="J304">
        <v>0</v>
      </c>
      <c r="K304">
        <v>0</v>
      </c>
      <c r="L304">
        <v>55.186</v>
      </c>
      <c r="M304">
        <v>771</v>
      </c>
    </row>
    <row r="305" spans="1:13" x14ac:dyDescent="0.35">
      <c r="A305" t="s">
        <v>38</v>
      </c>
      <c r="B305">
        <v>0</v>
      </c>
      <c r="C305">
        <v>6.8000000000000005E-2</v>
      </c>
      <c r="D305">
        <v>7.8E-2</v>
      </c>
      <c r="E305">
        <v>62.055</v>
      </c>
      <c r="F305">
        <v>857</v>
      </c>
      <c r="G305" t="s">
        <v>98</v>
      </c>
      <c r="H305" t="s">
        <v>38</v>
      </c>
      <c r="I305">
        <v>0</v>
      </c>
      <c r="J305">
        <v>6.9000000000000006E-2</v>
      </c>
      <c r="K305">
        <v>7.9000000000000001E-2</v>
      </c>
      <c r="L305">
        <v>62.027000000000001</v>
      </c>
      <c r="M305">
        <v>858</v>
      </c>
    </row>
    <row r="306" spans="1:13" x14ac:dyDescent="0.35">
      <c r="A306" t="s">
        <v>26</v>
      </c>
      <c r="B306">
        <v>0</v>
      </c>
      <c r="C306">
        <v>2.9000000000000001E-2</v>
      </c>
      <c r="D306">
        <v>3.9E-2</v>
      </c>
      <c r="E306">
        <v>15.212999999999999</v>
      </c>
      <c r="F306">
        <v>743</v>
      </c>
      <c r="H306" t="s">
        <v>26</v>
      </c>
      <c r="I306">
        <v>0</v>
      </c>
      <c r="J306">
        <v>2.9000000000000001E-2</v>
      </c>
      <c r="K306">
        <v>3.7999999999999999E-2</v>
      </c>
      <c r="L306">
        <v>13.384</v>
      </c>
      <c r="M306">
        <v>977</v>
      </c>
    </row>
    <row r="307" spans="1:13" x14ac:dyDescent="0.35">
      <c r="A307" t="s">
        <v>39</v>
      </c>
      <c r="B307">
        <v>1.6E-2</v>
      </c>
      <c r="C307">
        <v>1.7999999999999999E-2</v>
      </c>
      <c r="D307">
        <v>2.4E-2</v>
      </c>
      <c r="E307">
        <v>78.584999999999994</v>
      </c>
      <c r="F307">
        <v>477</v>
      </c>
      <c r="H307" t="s">
        <v>39</v>
      </c>
      <c r="I307">
        <v>7.0000000000000001E-3</v>
      </c>
      <c r="J307">
        <v>1.9E-2</v>
      </c>
      <c r="K307">
        <v>2.4E-2</v>
      </c>
      <c r="L307">
        <v>73.587000000000003</v>
      </c>
      <c r="M307">
        <v>554</v>
      </c>
    </row>
    <row r="308" spans="1:13" x14ac:dyDescent="0.35">
      <c r="A308" t="s">
        <v>27</v>
      </c>
      <c r="B308">
        <v>0.30199999999999999</v>
      </c>
      <c r="C308">
        <v>0</v>
      </c>
      <c r="D308">
        <v>0</v>
      </c>
      <c r="E308">
        <v>35.148000000000003</v>
      </c>
      <c r="F308">
        <v>613</v>
      </c>
      <c r="H308" t="s">
        <v>27</v>
      </c>
      <c r="I308">
        <v>0.44</v>
      </c>
      <c r="J308">
        <v>0</v>
      </c>
      <c r="K308">
        <v>0</v>
      </c>
      <c r="L308">
        <v>36.414000000000001</v>
      </c>
      <c r="M308">
        <v>686</v>
      </c>
    </row>
    <row r="309" spans="1:13" x14ac:dyDescent="0.35">
      <c r="A309" t="s">
        <v>28</v>
      </c>
      <c r="B309">
        <v>1E-3</v>
      </c>
      <c r="C309">
        <v>7.0000000000000001E-3</v>
      </c>
      <c r="D309">
        <v>8.0000000000000002E-3</v>
      </c>
      <c r="E309">
        <v>55.118000000000002</v>
      </c>
      <c r="F309">
        <v>1306</v>
      </c>
      <c r="H309" t="s">
        <v>28</v>
      </c>
      <c r="I309">
        <v>0</v>
      </c>
      <c r="J309">
        <v>5.0000000000000001E-3</v>
      </c>
      <c r="K309">
        <v>5.0000000000000001E-3</v>
      </c>
      <c r="L309">
        <v>57.218000000000004</v>
      </c>
      <c r="M309">
        <v>2937</v>
      </c>
    </row>
    <row r="311" spans="1:13" x14ac:dyDescent="0.35">
      <c r="A311" t="s">
        <v>99</v>
      </c>
      <c r="H311" t="s">
        <v>100</v>
      </c>
    </row>
    <row r="312" spans="1:13" x14ac:dyDescent="0.35">
      <c r="A312" t="s">
        <v>0</v>
      </c>
      <c r="B312" t="s">
        <v>101</v>
      </c>
      <c r="C312" t="s">
        <v>2</v>
      </c>
      <c r="D312" t="s">
        <v>3</v>
      </c>
      <c r="E312" t="s">
        <v>4</v>
      </c>
      <c r="F312" t="s">
        <v>5</v>
      </c>
      <c r="H312" t="s">
        <v>0</v>
      </c>
      <c r="I312" t="s">
        <v>101</v>
      </c>
      <c r="J312" t="s">
        <v>2</v>
      </c>
      <c r="K312" t="s">
        <v>3</v>
      </c>
      <c r="L312" t="s">
        <v>4</v>
      </c>
      <c r="M312" t="s">
        <v>5</v>
      </c>
    </row>
    <row r="313" spans="1:13" x14ac:dyDescent="0.35">
      <c r="A313" t="s">
        <v>6</v>
      </c>
      <c r="B313">
        <v>1E-3</v>
      </c>
      <c r="C313">
        <v>0.02</v>
      </c>
      <c r="D313">
        <v>2.5000000000000001E-2</v>
      </c>
      <c r="E313">
        <v>23.393000000000001</v>
      </c>
      <c r="F313">
        <v>917</v>
      </c>
      <c r="H313" t="s">
        <v>6</v>
      </c>
      <c r="I313">
        <v>0</v>
      </c>
      <c r="J313">
        <v>2.1999999999999999E-2</v>
      </c>
      <c r="K313">
        <v>2.7E-2</v>
      </c>
      <c r="L313">
        <v>23.129000000000001</v>
      </c>
      <c r="M313">
        <v>938</v>
      </c>
    </row>
    <row r="314" spans="1:13" x14ac:dyDescent="0.35">
      <c r="A314" t="s">
        <v>7</v>
      </c>
      <c r="B314">
        <v>0.45600000000000002</v>
      </c>
      <c r="C314">
        <v>0</v>
      </c>
      <c r="D314">
        <v>0</v>
      </c>
      <c r="E314">
        <v>20.327999999999999</v>
      </c>
      <c r="F314">
        <v>1591</v>
      </c>
      <c r="H314" t="s">
        <v>7</v>
      </c>
      <c r="I314">
        <v>0.66600000000000004</v>
      </c>
      <c r="J314">
        <v>0</v>
      </c>
      <c r="K314">
        <v>0</v>
      </c>
      <c r="L314">
        <v>18.824000000000002</v>
      </c>
      <c r="M314">
        <v>1803</v>
      </c>
    </row>
    <row r="315" spans="1:13" x14ac:dyDescent="0.35">
      <c r="A315" t="s">
        <v>8</v>
      </c>
      <c r="B315">
        <v>3.2000000000000001E-2</v>
      </c>
      <c r="C315">
        <v>1.0999999999999999E-2</v>
      </c>
      <c r="D315">
        <v>1.7999999999999999E-2</v>
      </c>
      <c r="E315">
        <v>28.539000000000001</v>
      </c>
      <c r="F315">
        <v>881</v>
      </c>
      <c r="H315" t="s">
        <v>8</v>
      </c>
      <c r="I315">
        <v>2.1999999999999999E-2</v>
      </c>
      <c r="J315">
        <v>8.9999999999999993E-3</v>
      </c>
      <c r="K315">
        <v>1.2999999999999999E-2</v>
      </c>
      <c r="L315">
        <v>26.407</v>
      </c>
      <c r="M315">
        <v>984</v>
      </c>
    </row>
    <row r="316" spans="1:13" x14ac:dyDescent="0.35">
      <c r="A316" t="s">
        <v>9</v>
      </c>
      <c r="B316">
        <v>0.08</v>
      </c>
      <c r="C316">
        <v>2E-3</v>
      </c>
      <c r="D316">
        <v>2E-3</v>
      </c>
      <c r="E316">
        <v>62.173999999999999</v>
      </c>
      <c r="F316">
        <v>1652</v>
      </c>
      <c r="H316" t="s">
        <v>9</v>
      </c>
      <c r="I316">
        <v>5.5E-2</v>
      </c>
      <c r="J316">
        <v>3.0000000000000001E-3</v>
      </c>
      <c r="K316">
        <v>5.0000000000000001E-3</v>
      </c>
      <c r="L316">
        <v>59.298999999999999</v>
      </c>
      <c r="M316">
        <v>1809</v>
      </c>
    </row>
    <row r="317" spans="1:13" x14ac:dyDescent="0.35">
      <c r="A317" t="s">
        <v>10</v>
      </c>
      <c r="B317">
        <v>0.13600000000000001</v>
      </c>
      <c r="C317">
        <v>8.9999999999999993E-3</v>
      </c>
      <c r="D317">
        <v>1.7999999999999999E-2</v>
      </c>
      <c r="E317">
        <v>49.307000000000002</v>
      </c>
      <c r="F317">
        <v>548</v>
      </c>
      <c r="H317" t="s">
        <v>10</v>
      </c>
      <c r="I317">
        <v>0.104</v>
      </c>
      <c r="J317">
        <v>8.0000000000000002E-3</v>
      </c>
      <c r="K317">
        <v>1.4999999999999999E-2</v>
      </c>
      <c r="L317">
        <v>47.637</v>
      </c>
      <c r="M317">
        <v>622</v>
      </c>
    </row>
    <row r="318" spans="1:13" x14ac:dyDescent="0.35">
      <c r="A318" t="s">
        <v>34</v>
      </c>
      <c r="B318">
        <v>0</v>
      </c>
      <c r="C318">
        <v>3.5999999999999997E-2</v>
      </c>
      <c r="D318">
        <v>4.2000000000000003E-2</v>
      </c>
      <c r="E318">
        <v>87.027000000000001</v>
      </c>
      <c r="F318">
        <v>1177</v>
      </c>
      <c r="H318" t="s">
        <v>34</v>
      </c>
      <c r="I318">
        <v>0</v>
      </c>
      <c r="J318">
        <v>3.5999999999999997E-2</v>
      </c>
      <c r="K318">
        <v>0.04</v>
      </c>
      <c r="L318">
        <v>100.072</v>
      </c>
      <c r="M318">
        <v>1882</v>
      </c>
    </row>
    <row r="319" spans="1:13" x14ac:dyDescent="0.35">
      <c r="A319" t="s">
        <v>11</v>
      </c>
      <c r="B319">
        <v>0</v>
      </c>
      <c r="C319">
        <v>1.0999999999999999E-2</v>
      </c>
      <c r="D319">
        <v>1.2999999999999999E-2</v>
      </c>
      <c r="E319">
        <v>54.828000000000003</v>
      </c>
      <c r="F319">
        <v>2329</v>
      </c>
      <c r="H319" t="s">
        <v>11</v>
      </c>
      <c r="I319">
        <v>0</v>
      </c>
      <c r="J319">
        <v>1.7000000000000001E-2</v>
      </c>
      <c r="K319">
        <v>1.9E-2</v>
      </c>
      <c r="L319">
        <v>52.860999999999997</v>
      </c>
      <c r="M319">
        <v>5482</v>
      </c>
    </row>
    <row r="320" spans="1:13" x14ac:dyDescent="0.35">
      <c r="A320" t="s">
        <v>12</v>
      </c>
      <c r="B320">
        <v>0.69299999999999995</v>
      </c>
      <c r="C320">
        <v>0</v>
      </c>
      <c r="D320">
        <v>0</v>
      </c>
      <c r="E320">
        <v>16.474</v>
      </c>
      <c r="F320">
        <v>954</v>
      </c>
      <c r="H320" t="s">
        <v>12</v>
      </c>
      <c r="I320">
        <v>0.44</v>
      </c>
      <c r="J320">
        <v>0</v>
      </c>
      <c r="K320">
        <v>0</v>
      </c>
      <c r="L320">
        <v>16.835000000000001</v>
      </c>
      <c r="M320">
        <v>1677</v>
      </c>
    </row>
    <row r="321" spans="1:13" x14ac:dyDescent="0.35">
      <c r="A321" t="s">
        <v>13</v>
      </c>
      <c r="B321">
        <v>0</v>
      </c>
      <c r="C321">
        <v>1.7999999999999999E-2</v>
      </c>
      <c r="D321">
        <v>2.4E-2</v>
      </c>
      <c r="E321">
        <v>15.022</v>
      </c>
      <c r="F321">
        <v>1180</v>
      </c>
      <c r="H321" t="s">
        <v>13</v>
      </c>
      <c r="I321">
        <v>0</v>
      </c>
      <c r="J321">
        <v>2.5000000000000001E-2</v>
      </c>
      <c r="K321">
        <v>2.8000000000000001E-2</v>
      </c>
      <c r="L321">
        <v>13.433</v>
      </c>
      <c r="M321">
        <v>2978</v>
      </c>
    </row>
    <row r="322" spans="1:13" x14ac:dyDescent="0.35">
      <c r="A322" t="s">
        <v>14</v>
      </c>
      <c r="B322">
        <v>0.66600000000000004</v>
      </c>
      <c r="C322">
        <v>0</v>
      </c>
      <c r="D322">
        <v>0</v>
      </c>
      <c r="E322">
        <v>25.187000000000001</v>
      </c>
      <c r="F322">
        <v>597</v>
      </c>
      <c r="H322" t="s">
        <v>14</v>
      </c>
      <c r="I322">
        <v>0.17299999999999999</v>
      </c>
      <c r="J322">
        <v>7.0000000000000001E-3</v>
      </c>
      <c r="K322">
        <v>1.4999999999999999E-2</v>
      </c>
      <c r="L322">
        <v>27.831</v>
      </c>
      <c r="M322">
        <v>710</v>
      </c>
    </row>
    <row r="323" spans="1:13" x14ac:dyDescent="0.35">
      <c r="A323" t="s">
        <v>15</v>
      </c>
      <c r="B323">
        <v>5.0000000000000001E-3</v>
      </c>
      <c r="C323">
        <v>7.0000000000000001E-3</v>
      </c>
      <c r="D323">
        <v>8.0000000000000002E-3</v>
      </c>
      <c r="E323">
        <v>17.475000000000001</v>
      </c>
      <c r="F323">
        <v>1041</v>
      </c>
      <c r="H323" t="s">
        <v>15</v>
      </c>
      <c r="I323">
        <v>0</v>
      </c>
      <c r="J323">
        <v>1.9E-2</v>
      </c>
      <c r="K323">
        <v>2.4E-2</v>
      </c>
      <c r="L323">
        <v>15.978999999999999</v>
      </c>
      <c r="M323">
        <v>1324</v>
      </c>
    </row>
    <row r="324" spans="1:13" x14ac:dyDescent="0.35">
      <c r="A324" t="s">
        <v>16</v>
      </c>
      <c r="B324">
        <v>0</v>
      </c>
      <c r="C324">
        <v>1.7000000000000001E-2</v>
      </c>
      <c r="D324">
        <v>2.1000000000000001E-2</v>
      </c>
      <c r="E324">
        <v>59.515000000000001</v>
      </c>
      <c r="F324">
        <v>1793</v>
      </c>
      <c r="H324" t="s">
        <v>16</v>
      </c>
      <c r="I324">
        <v>0</v>
      </c>
      <c r="J324">
        <v>3.1E-2</v>
      </c>
      <c r="K324">
        <v>3.3000000000000002E-2</v>
      </c>
      <c r="L324">
        <v>54.752000000000002</v>
      </c>
      <c r="M324">
        <v>4195</v>
      </c>
    </row>
    <row r="325" spans="1:13" x14ac:dyDescent="0.35">
      <c r="A325" t="s">
        <v>35</v>
      </c>
      <c r="B325">
        <v>0.23400000000000001</v>
      </c>
      <c r="C325">
        <v>1E-3</v>
      </c>
      <c r="D325">
        <v>3.0000000000000001E-3</v>
      </c>
      <c r="E325">
        <v>26.393000000000001</v>
      </c>
      <c r="F325">
        <v>1621</v>
      </c>
      <c r="H325" t="s">
        <v>35</v>
      </c>
      <c r="I325">
        <v>0.18099999999999999</v>
      </c>
      <c r="J325">
        <v>2E-3</v>
      </c>
      <c r="K325">
        <v>4.0000000000000001E-3</v>
      </c>
      <c r="L325">
        <v>26.096</v>
      </c>
      <c r="M325">
        <v>1693</v>
      </c>
    </row>
    <row r="326" spans="1:13" x14ac:dyDescent="0.35">
      <c r="A326" t="s">
        <v>17</v>
      </c>
      <c r="B326">
        <v>0.02</v>
      </c>
      <c r="C326">
        <v>1.2E-2</v>
      </c>
      <c r="D326">
        <v>0.02</v>
      </c>
      <c r="E326">
        <v>23.841000000000001</v>
      </c>
      <c r="F326">
        <v>958</v>
      </c>
      <c r="H326" t="s">
        <v>17</v>
      </c>
      <c r="I326">
        <v>0</v>
      </c>
      <c r="J326">
        <v>2.7E-2</v>
      </c>
      <c r="K326">
        <v>3.3000000000000002E-2</v>
      </c>
      <c r="L326">
        <v>22.29</v>
      </c>
      <c r="M326">
        <v>1222</v>
      </c>
    </row>
    <row r="327" spans="1:13" x14ac:dyDescent="0.35">
      <c r="A327" t="s">
        <v>18</v>
      </c>
      <c r="B327">
        <v>1E-3</v>
      </c>
      <c r="C327">
        <v>1.4E-2</v>
      </c>
      <c r="D327">
        <v>1.9E-2</v>
      </c>
      <c r="E327">
        <v>13.972</v>
      </c>
      <c r="F327">
        <v>1465</v>
      </c>
      <c r="H327" t="s">
        <v>18</v>
      </c>
      <c r="I327">
        <v>0</v>
      </c>
      <c r="J327">
        <v>1.6E-2</v>
      </c>
      <c r="K327">
        <v>2.1000000000000001E-2</v>
      </c>
      <c r="L327">
        <v>13.641999999999999</v>
      </c>
      <c r="M327">
        <v>1671</v>
      </c>
    </row>
    <row r="328" spans="1:13" x14ac:dyDescent="0.35">
      <c r="A328" t="s">
        <v>36</v>
      </c>
      <c r="B328">
        <v>0</v>
      </c>
      <c r="C328">
        <v>2.3E-2</v>
      </c>
      <c r="D328">
        <v>2.8000000000000001E-2</v>
      </c>
      <c r="E328">
        <v>71.477999999999994</v>
      </c>
      <c r="F328">
        <v>1680</v>
      </c>
      <c r="H328" t="s">
        <v>36</v>
      </c>
      <c r="I328">
        <v>0</v>
      </c>
      <c r="J328">
        <v>2.8000000000000001E-2</v>
      </c>
      <c r="K328">
        <v>3.3000000000000002E-2</v>
      </c>
      <c r="L328">
        <v>69.63</v>
      </c>
      <c r="M328">
        <v>1831</v>
      </c>
    </row>
    <row r="329" spans="1:13" x14ac:dyDescent="0.35">
      <c r="A329" t="s">
        <v>19</v>
      </c>
      <c r="B329">
        <v>0</v>
      </c>
      <c r="C329">
        <v>3.1E-2</v>
      </c>
      <c r="D329">
        <v>3.9E-2</v>
      </c>
      <c r="E329">
        <v>57.759</v>
      </c>
      <c r="F329">
        <v>945</v>
      </c>
      <c r="H329" t="s">
        <v>19</v>
      </c>
      <c r="I329">
        <v>0</v>
      </c>
      <c r="J329">
        <v>2.5000000000000001E-2</v>
      </c>
      <c r="K329">
        <v>2.7E-2</v>
      </c>
      <c r="L329">
        <v>46.506</v>
      </c>
      <c r="M329">
        <v>3817</v>
      </c>
    </row>
    <row r="330" spans="1:13" x14ac:dyDescent="0.35">
      <c r="A330" t="s">
        <v>20</v>
      </c>
      <c r="B330">
        <v>2E-3</v>
      </c>
      <c r="C330">
        <v>1.4999999999999999E-2</v>
      </c>
      <c r="D330">
        <v>2.1000000000000001E-2</v>
      </c>
      <c r="E330">
        <v>12.904999999999999</v>
      </c>
      <c r="F330">
        <v>1194</v>
      </c>
      <c r="H330" t="s">
        <v>20</v>
      </c>
      <c r="I330">
        <v>0</v>
      </c>
      <c r="J330">
        <v>2.5000000000000001E-2</v>
      </c>
      <c r="K330">
        <v>2.8000000000000001E-2</v>
      </c>
      <c r="L330">
        <v>13.333</v>
      </c>
      <c r="M330">
        <v>3408</v>
      </c>
    </row>
    <row r="331" spans="1:13" x14ac:dyDescent="0.35">
      <c r="A331" t="s">
        <v>37</v>
      </c>
      <c r="B331">
        <v>1.6E-2</v>
      </c>
      <c r="C331">
        <v>1.2999999999999999E-2</v>
      </c>
      <c r="D331">
        <v>0.02</v>
      </c>
      <c r="E331">
        <v>29.981999999999999</v>
      </c>
      <c r="F331">
        <v>853</v>
      </c>
      <c r="H331" t="s">
        <v>37</v>
      </c>
      <c r="I331">
        <v>4.0000000000000001E-3</v>
      </c>
      <c r="J331">
        <v>1.2999999999999999E-2</v>
      </c>
      <c r="K331">
        <v>1.9E-2</v>
      </c>
      <c r="L331">
        <v>26.89</v>
      </c>
      <c r="M331">
        <v>1090</v>
      </c>
    </row>
    <row r="332" spans="1:13" x14ac:dyDescent="0.35">
      <c r="A332" t="s">
        <v>21</v>
      </c>
      <c r="B332">
        <v>0</v>
      </c>
      <c r="C332">
        <v>0.04</v>
      </c>
      <c r="D332">
        <v>4.4999999999999998E-2</v>
      </c>
      <c r="E332">
        <v>84.358000000000004</v>
      </c>
      <c r="F332">
        <v>1412</v>
      </c>
      <c r="H332" t="s">
        <v>21</v>
      </c>
      <c r="I332">
        <v>0</v>
      </c>
      <c r="J332">
        <v>3.6999999999999998E-2</v>
      </c>
      <c r="K332">
        <v>0.04</v>
      </c>
      <c r="L332">
        <v>81.230999999999995</v>
      </c>
      <c r="M332">
        <v>3004</v>
      </c>
    </row>
    <row r="333" spans="1:13" x14ac:dyDescent="0.35">
      <c r="A333" t="s">
        <v>22</v>
      </c>
      <c r="B333">
        <v>4.3999999999999997E-2</v>
      </c>
      <c r="C333">
        <v>1.4999999999999999E-2</v>
      </c>
      <c r="D333">
        <v>2.4E-2</v>
      </c>
      <c r="E333">
        <v>24.507000000000001</v>
      </c>
      <c r="F333">
        <v>489</v>
      </c>
      <c r="H333" t="s">
        <v>22</v>
      </c>
      <c r="I333">
        <v>1.4999999999999999E-2</v>
      </c>
      <c r="J333">
        <v>0.02</v>
      </c>
      <c r="K333">
        <v>2.8000000000000001E-2</v>
      </c>
      <c r="L333">
        <v>23.225000000000001</v>
      </c>
      <c r="M333">
        <v>535</v>
      </c>
    </row>
    <row r="334" spans="1:13" x14ac:dyDescent="0.35">
      <c r="A334" t="s">
        <v>23</v>
      </c>
      <c r="B334">
        <v>0</v>
      </c>
      <c r="C334">
        <v>2.3E-2</v>
      </c>
      <c r="D334">
        <v>2.5999999999999999E-2</v>
      </c>
      <c r="E334">
        <v>153.708</v>
      </c>
      <c r="F334">
        <v>2491</v>
      </c>
      <c r="H334" t="s">
        <v>23</v>
      </c>
      <c r="I334">
        <v>0</v>
      </c>
      <c r="J334">
        <v>2.3E-2</v>
      </c>
      <c r="K334">
        <v>2.5000000000000001E-2</v>
      </c>
      <c r="L334">
        <v>154.727</v>
      </c>
      <c r="M334">
        <v>2738</v>
      </c>
    </row>
    <row r="335" spans="1:13" x14ac:dyDescent="0.35">
      <c r="A335" t="s">
        <v>24</v>
      </c>
      <c r="B335">
        <v>0.29199999999999998</v>
      </c>
      <c r="C335">
        <v>0</v>
      </c>
      <c r="D335">
        <v>0</v>
      </c>
      <c r="E335">
        <v>19.399999999999999</v>
      </c>
      <c r="F335">
        <v>856</v>
      </c>
      <c r="H335" t="s">
        <v>24</v>
      </c>
      <c r="I335">
        <v>0.33900000000000002</v>
      </c>
      <c r="J335">
        <v>0</v>
      </c>
      <c r="K335">
        <v>0</v>
      </c>
      <c r="L335">
        <v>19.22</v>
      </c>
      <c r="M335">
        <v>867</v>
      </c>
    </row>
    <row r="336" spans="1:13" x14ac:dyDescent="0.35">
      <c r="A336" t="s">
        <v>25</v>
      </c>
      <c r="B336">
        <v>9.0999999999999998E-2</v>
      </c>
      <c r="C336">
        <v>6.0000000000000001E-3</v>
      </c>
      <c r="D336">
        <v>0.01</v>
      </c>
      <c r="E336">
        <v>55.82</v>
      </c>
      <c r="F336">
        <v>704</v>
      </c>
      <c r="H336" t="s">
        <v>25</v>
      </c>
      <c r="I336">
        <v>0.125</v>
      </c>
      <c r="J336">
        <v>5.0000000000000001E-3</v>
      </c>
      <c r="K336">
        <v>8.0000000000000002E-3</v>
      </c>
      <c r="L336">
        <v>54.81</v>
      </c>
      <c r="M336">
        <v>777</v>
      </c>
    </row>
    <row r="337" spans="1:13" x14ac:dyDescent="0.35">
      <c r="A337" t="s">
        <v>38</v>
      </c>
      <c r="B337">
        <v>0</v>
      </c>
      <c r="C337">
        <v>4.5999999999999999E-2</v>
      </c>
      <c r="D337">
        <v>5.3999999999999999E-2</v>
      </c>
      <c r="E337">
        <v>63.42</v>
      </c>
      <c r="F337">
        <v>857</v>
      </c>
      <c r="G337" t="s">
        <v>41</v>
      </c>
      <c r="H337" t="s">
        <v>38</v>
      </c>
      <c r="I337">
        <v>0</v>
      </c>
      <c r="J337">
        <v>4.5999999999999999E-2</v>
      </c>
      <c r="K337">
        <v>5.3999999999999999E-2</v>
      </c>
      <c r="L337">
        <v>63.441000000000003</v>
      </c>
      <c r="M337">
        <v>858</v>
      </c>
    </row>
    <row r="338" spans="1:13" x14ac:dyDescent="0.35">
      <c r="A338" t="s">
        <v>26</v>
      </c>
      <c r="B338">
        <v>1E-3</v>
      </c>
      <c r="C338">
        <v>2.4E-2</v>
      </c>
      <c r="D338">
        <v>3.3000000000000002E-2</v>
      </c>
      <c r="E338">
        <v>15.478999999999999</v>
      </c>
      <c r="F338">
        <v>803</v>
      </c>
      <c r="H338" t="s">
        <v>26</v>
      </c>
      <c r="I338">
        <v>0</v>
      </c>
      <c r="J338">
        <v>2.8000000000000001E-2</v>
      </c>
      <c r="K338">
        <v>3.5000000000000003E-2</v>
      </c>
      <c r="L338">
        <v>13.5</v>
      </c>
      <c r="M338">
        <v>1052</v>
      </c>
    </row>
    <row r="339" spans="1:13" x14ac:dyDescent="0.35">
      <c r="A339" t="s">
        <v>39</v>
      </c>
      <c r="B339">
        <v>0.624</v>
      </c>
      <c r="C339">
        <v>0</v>
      </c>
      <c r="D339">
        <v>0</v>
      </c>
      <c r="E339">
        <v>79.507999999999996</v>
      </c>
      <c r="F339">
        <v>477</v>
      </c>
      <c r="H339" t="s">
        <v>39</v>
      </c>
      <c r="I339">
        <v>0.57899999999999996</v>
      </c>
      <c r="J339">
        <v>0</v>
      </c>
      <c r="K339">
        <v>0</v>
      </c>
      <c r="L339">
        <v>74.575000000000003</v>
      </c>
      <c r="M339">
        <v>554</v>
      </c>
    </row>
    <row r="340" spans="1:13" x14ac:dyDescent="0.35">
      <c r="A340" t="s">
        <v>27</v>
      </c>
      <c r="B340">
        <v>3.6999999999999998E-2</v>
      </c>
      <c r="C340">
        <v>1.4E-2</v>
      </c>
      <c r="D340">
        <v>2.3E-2</v>
      </c>
      <c r="E340">
        <v>34.764000000000003</v>
      </c>
      <c r="F340">
        <v>631</v>
      </c>
      <c r="H340" t="s">
        <v>27</v>
      </c>
      <c r="I340">
        <v>5.3999999999999999E-2</v>
      </c>
      <c r="J340">
        <v>1.2E-2</v>
      </c>
      <c r="K340">
        <v>2.1000000000000001E-2</v>
      </c>
      <c r="L340">
        <v>36.012</v>
      </c>
      <c r="M340">
        <v>705</v>
      </c>
    </row>
    <row r="341" spans="1:13" x14ac:dyDescent="0.35">
      <c r="A341" t="s">
        <v>28</v>
      </c>
      <c r="B341">
        <v>0</v>
      </c>
      <c r="C341">
        <v>1.7000000000000001E-2</v>
      </c>
      <c r="D341">
        <v>2.1999999999999999E-2</v>
      </c>
      <c r="E341">
        <v>53.372</v>
      </c>
      <c r="F341">
        <v>1385</v>
      </c>
      <c r="H341" t="s">
        <v>28</v>
      </c>
      <c r="I341">
        <v>0</v>
      </c>
      <c r="J341">
        <v>1.2E-2</v>
      </c>
      <c r="K341">
        <v>1.4E-2</v>
      </c>
      <c r="L341">
        <v>55.139000000000003</v>
      </c>
      <c r="M341">
        <v>3147</v>
      </c>
    </row>
    <row r="343" spans="1:13" x14ac:dyDescent="0.35">
      <c r="A343" t="s">
        <v>103</v>
      </c>
    </row>
    <row r="344" spans="1:13" x14ac:dyDescent="0.35">
      <c r="A344" t="s">
        <v>0</v>
      </c>
      <c r="B344" t="s">
        <v>104</v>
      </c>
      <c r="C344" t="s">
        <v>2</v>
      </c>
      <c r="D344" t="s">
        <v>3</v>
      </c>
      <c r="E344" t="s">
        <v>4</v>
      </c>
      <c r="F344" t="s">
        <v>5</v>
      </c>
    </row>
    <row r="345" spans="1:13" x14ac:dyDescent="0.35">
      <c r="A345" t="s">
        <v>6</v>
      </c>
      <c r="B345">
        <v>1E-3</v>
      </c>
      <c r="C345">
        <v>1.7999999999999999E-2</v>
      </c>
      <c r="D345">
        <v>2.3E-2</v>
      </c>
      <c r="E345">
        <v>22.885000000000002</v>
      </c>
      <c r="F345">
        <v>875</v>
      </c>
    </row>
    <row r="346" spans="1:13" x14ac:dyDescent="0.35">
      <c r="A346" t="s">
        <v>7</v>
      </c>
      <c r="B346">
        <v>1E-3</v>
      </c>
      <c r="C346">
        <v>1.2999999999999999E-2</v>
      </c>
      <c r="D346">
        <v>1.7999999999999999E-2</v>
      </c>
      <c r="E346">
        <v>20.254999999999999</v>
      </c>
      <c r="F346">
        <v>1381</v>
      </c>
    </row>
    <row r="347" spans="1:13" x14ac:dyDescent="0.35">
      <c r="A347" t="s">
        <v>8</v>
      </c>
      <c r="B347">
        <v>8.9999999999999993E-3</v>
      </c>
      <c r="C347">
        <v>1.0999999999999999E-2</v>
      </c>
      <c r="D347">
        <v>1.2999999999999999E-2</v>
      </c>
      <c r="E347">
        <v>28.390999999999998</v>
      </c>
      <c r="F347">
        <v>772</v>
      </c>
    </row>
    <row r="348" spans="1:13" x14ac:dyDescent="0.35">
      <c r="A348" t="s">
        <v>9</v>
      </c>
      <c r="B348">
        <v>7.0000000000000001E-3</v>
      </c>
      <c r="C348">
        <v>7.0000000000000001E-3</v>
      </c>
      <c r="D348">
        <v>0.01</v>
      </c>
      <c r="E348">
        <v>61.853000000000002</v>
      </c>
      <c r="F348">
        <v>1473</v>
      </c>
    </row>
    <row r="349" spans="1:13" x14ac:dyDescent="0.35">
      <c r="A349" t="s">
        <v>10</v>
      </c>
      <c r="B349">
        <v>0.14699999999999999</v>
      </c>
      <c r="C349">
        <v>1.0999999999999999E-2</v>
      </c>
      <c r="D349">
        <v>2.3E-2</v>
      </c>
      <c r="E349">
        <v>48.901000000000003</v>
      </c>
      <c r="F349">
        <v>442</v>
      </c>
    </row>
    <row r="350" spans="1:13" x14ac:dyDescent="0.35">
      <c r="A350" t="s">
        <v>34</v>
      </c>
      <c r="B350">
        <v>0</v>
      </c>
      <c r="C350">
        <v>5.6000000000000001E-2</v>
      </c>
      <c r="D350">
        <v>6.4000000000000001E-2</v>
      </c>
      <c r="E350">
        <v>90.183000000000007</v>
      </c>
      <c r="F350">
        <v>972</v>
      </c>
      <c r="G350" t="s">
        <v>106</v>
      </c>
    </row>
    <row r="351" spans="1:13" x14ac:dyDescent="0.35">
      <c r="A351" t="s">
        <v>11</v>
      </c>
      <c r="B351">
        <v>0</v>
      </c>
      <c r="C351">
        <v>1.7000000000000001E-2</v>
      </c>
      <c r="D351">
        <v>0.02</v>
      </c>
      <c r="E351">
        <v>54.712000000000003</v>
      </c>
      <c r="F351">
        <v>2008</v>
      </c>
    </row>
    <row r="352" spans="1:13" x14ac:dyDescent="0.35">
      <c r="A352" t="s">
        <v>12</v>
      </c>
      <c r="B352">
        <v>1.0999999999999999E-2</v>
      </c>
      <c r="C352">
        <v>1.4999999999999999E-2</v>
      </c>
      <c r="D352">
        <v>2.1999999999999999E-2</v>
      </c>
      <c r="E352">
        <v>16.14</v>
      </c>
      <c r="F352">
        <v>792</v>
      </c>
    </row>
    <row r="353" spans="1:7" x14ac:dyDescent="0.35">
      <c r="A353" t="s">
        <v>13</v>
      </c>
      <c r="B353">
        <v>0</v>
      </c>
      <c r="C353">
        <v>3.3000000000000002E-2</v>
      </c>
      <c r="D353">
        <v>4.1000000000000002E-2</v>
      </c>
      <c r="E353">
        <v>15.78</v>
      </c>
      <c r="F353">
        <v>935</v>
      </c>
    </row>
    <row r="354" spans="1:7" x14ac:dyDescent="0.35">
      <c r="A354" t="s">
        <v>14</v>
      </c>
      <c r="B354">
        <v>1</v>
      </c>
      <c r="C354">
        <v>0</v>
      </c>
      <c r="D354">
        <v>0</v>
      </c>
      <c r="E354">
        <v>24.568000000000001</v>
      </c>
      <c r="F354">
        <v>481</v>
      </c>
    </row>
    <row r="355" spans="1:7" x14ac:dyDescent="0.35">
      <c r="A355" t="s">
        <v>15</v>
      </c>
      <c r="B355">
        <v>1E-3</v>
      </c>
      <c r="C355">
        <v>2.1999999999999999E-2</v>
      </c>
      <c r="D355">
        <v>0.03</v>
      </c>
      <c r="E355">
        <v>17.577000000000002</v>
      </c>
      <c r="F355">
        <v>820</v>
      </c>
    </row>
    <row r="356" spans="1:7" x14ac:dyDescent="0.35">
      <c r="A356" t="s">
        <v>16</v>
      </c>
      <c r="B356">
        <v>0</v>
      </c>
      <c r="C356">
        <v>1.4999999999999999E-2</v>
      </c>
      <c r="D356">
        <v>1.9E-2</v>
      </c>
      <c r="E356">
        <v>62.203000000000003</v>
      </c>
      <c r="F356">
        <v>1488</v>
      </c>
    </row>
    <row r="357" spans="1:7" x14ac:dyDescent="0.35">
      <c r="A357" t="s">
        <v>35</v>
      </c>
      <c r="B357">
        <v>8.9999999999999993E-3</v>
      </c>
      <c r="C357">
        <v>8.9999999999999993E-3</v>
      </c>
      <c r="D357">
        <v>1.2999999999999999E-2</v>
      </c>
      <c r="E357">
        <v>26.263000000000002</v>
      </c>
      <c r="F357">
        <v>1504</v>
      </c>
    </row>
    <row r="358" spans="1:7" x14ac:dyDescent="0.35">
      <c r="A358" t="s">
        <v>17</v>
      </c>
      <c r="B358">
        <v>0</v>
      </c>
      <c r="C358">
        <v>2.4E-2</v>
      </c>
      <c r="D358">
        <v>0.03</v>
      </c>
      <c r="E358">
        <v>25.218</v>
      </c>
      <c r="F358">
        <v>782</v>
      </c>
    </row>
    <row r="359" spans="1:7" x14ac:dyDescent="0.35">
      <c r="A359" t="s">
        <v>18</v>
      </c>
      <c r="B359">
        <v>0.56399999999999995</v>
      </c>
      <c r="C359">
        <v>0</v>
      </c>
      <c r="D359">
        <v>0</v>
      </c>
      <c r="E359">
        <v>13.949</v>
      </c>
      <c r="F359">
        <v>1381</v>
      </c>
    </row>
    <row r="360" spans="1:7" x14ac:dyDescent="0.35">
      <c r="A360" t="s">
        <v>36</v>
      </c>
      <c r="B360">
        <v>4.0000000000000001E-3</v>
      </c>
      <c r="C360">
        <v>8.9999999999999993E-3</v>
      </c>
      <c r="D360">
        <v>1.2999999999999999E-2</v>
      </c>
      <c r="E360">
        <v>71.382000000000005</v>
      </c>
      <c r="F360">
        <v>1499</v>
      </c>
    </row>
    <row r="361" spans="1:7" x14ac:dyDescent="0.35">
      <c r="A361" t="s">
        <v>19</v>
      </c>
      <c r="B361">
        <v>0</v>
      </c>
      <c r="C361">
        <v>8.1000000000000003E-2</v>
      </c>
      <c r="D361">
        <v>8.8999999999999996E-2</v>
      </c>
      <c r="E361">
        <v>55.494999999999997</v>
      </c>
      <c r="F361">
        <v>817</v>
      </c>
      <c r="G361" t="s">
        <v>105</v>
      </c>
    </row>
    <row r="362" spans="1:7" x14ac:dyDescent="0.35">
      <c r="A362" t="s">
        <v>20</v>
      </c>
      <c r="B362">
        <v>4.0000000000000001E-3</v>
      </c>
      <c r="C362">
        <v>1.4999999999999999E-2</v>
      </c>
      <c r="D362">
        <v>2.1000000000000001E-2</v>
      </c>
      <c r="E362">
        <v>13.103</v>
      </c>
      <c r="F362">
        <v>1033</v>
      </c>
    </row>
    <row r="363" spans="1:7" x14ac:dyDescent="0.35">
      <c r="A363" t="s">
        <v>37</v>
      </c>
      <c r="B363">
        <v>0</v>
      </c>
      <c r="C363">
        <v>3.1E-2</v>
      </c>
      <c r="D363">
        <v>0.04</v>
      </c>
      <c r="E363">
        <v>32.497999999999998</v>
      </c>
      <c r="F363">
        <v>699</v>
      </c>
    </row>
    <row r="364" spans="1:7" x14ac:dyDescent="0.35">
      <c r="A364" t="s">
        <v>21</v>
      </c>
      <c r="B364">
        <v>0</v>
      </c>
      <c r="C364">
        <v>0.02</v>
      </c>
      <c r="D364">
        <v>2.5999999999999999E-2</v>
      </c>
      <c r="E364">
        <v>87.542000000000002</v>
      </c>
      <c r="F364">
        <v>1288</v>
      </c>
    </row>
    <row r="365" spans="1:7" x14ac:dyDescent="0.35">
      <c r="A365" t="s">
        <v>22</v>
      </c>
      <c r="B365">
        <v>0.24</v>
      </c>
      <c r="C365">
        <v>4.0000000000000001E-3</v>
      </c>
      <c r="D365">
        <v>8.0000000000000002E-3</v>
      </c>
      <c r="E365">
        <v>23.725999999999999</v>
      </c>
      <c r="F365">
        <v>386</v>
      </c>
    </row>
    <row r="366" spans="1:7" x14ac:dyDescent="0.35">
      <c r="A366" t="s">
        <v>23</v>
      </c>
      <c r="B366">
        <v>0</v>
      </c>
      <c r="C366">
        <v>2.1000000000000001E-2</v>
      </c>
      <c r="D366">
        <v>2.5000000000000001E-2</v>
      </c>
      <c r="E366">
        <v>156.83699999999999</v>
      </c>
      <c r="F366">
        <v>2268</v>
      </c>
    </row>
    <row r="367" spans="1:7" x14ac:dyDescent="0.35">
      <c r="A367" t="s">
        <v>24</v>
      </c>
      <c r="B367">
        <v>0</v>
      </c>
      <c r="C367">
        <v>2.5000000000000001E-2</v>
      </c>
      <c r="D367">
        <v>3.1E-2</v>
      </c>
      <c r="E367">
        <v>18.861999999999998</v>
      </c>
      <c r="F367">
        <v>816</v>
      </c>
    </row>
    <row r="368" spans="1:7" x14ac:dyDescent="0.35">
      <c r="A368" t="s">
        <v>25</v>
      </c>
      <c r="B368">
        <v>1E-3</v>
      </c>
      <c r="C368">
        <v>1.7000000000000001E-2</v>
      </c>
      <c r="D368">
        <v>0.02</v>
      </c>
      <c r="E368">
        <v>54.966999999999999</v>
      </c>
      <c r="F368">
        <v>657</v>
      </c>
    </row>
    <row r="369" spans="1:8" x14ac:dyDescent="0.35">
      <c r="A369" t="s">
        <v>38</v>
      </c>
      <c r="B369">
        <v>0</v>
      </c>
      <c r="C369">
        <v>2.1999999999999999E-2</v>
      </c>
      <c r="D369">
        <v>2.8000000000000001E-2</v>
      </c>
      <c r="E369">
        <v>64.676000000000002</v>
      </c>
      <c r="F369">
        <v>827</v>
      </c>
    </row>
    <row r="370" spans="1:8" x14ac:dyDescent="0.35">
      <c r="A370" t="s">
        <v>26</v>
      </c>
      <c r="B370">
        <v>4.4999999999999998E-2</v>
      </c>
      <c r="C370">
        <v>6.0000000000000001E-3</v>
      </c>
      <c r="D370">
        <v>7.0000000000000001E-3</v>
      </c>
      <c r="E370">
        <v>16.079999999999998</v>
      </c>
      <c r="F370">
        <v>634</v>
      </c>
    </row>
    <row r="371" spans="1:8" x14ac:dyDescent="0.35">
      <c r="A371" t="s">
        <v>39</v>
      </c>
      <c r="B371">
        <v>0.41099999999999998</v>
      </c>
      <c r="C371">
        <v>0</v>
      </c>
      <c r="D371">
        <v>0</v>
      </c>
      <c r="E371">
        <v>78.387</v>
      </c>
      <c r="F371">
        <v>451</v>
      </c>
    </row>
    <row r="372" spans="1:8" x14ac:dyDescent="0.35">
      <c r="A372" t="s">
        <v>27</v>
      </c>
      <c r="B372">
        <v>3.6999999999999998E-2</v>
      </c>
      <c r="C372">
        <v>7.0000000000000001E-3</v>
      </c>
      <c r="D372">
        <v>8.9999999999999993E-3</v>
      </c>
      <c r="E372">
        <v>34.905000000000001</v>
      </c>
      <c r="F372">
        <v>512</v>
      </c>
    </row>
    <row r="373" spans="1:8" x14ac:dyDescent="0.35">
      <c r="A373" t="s">
        <v>28</v>
      </c>
      <c r="B373">
        <v>0.128</v>
      </c>
      <c r="C373">
        <v>1E-3</v>
      </c>
      <c r="D373">
        <v>2E-3</v>
      </c>
      <c r="E373">
        <v>56.68</v>
      </c>
      <c r="F373">
        <v>1114</v>
      </c>
    </row>
    <row r="375" spans="1:8" x14ac:dyDescent="0.35">
      <c r="A375" t="s">
        <v>135</v>
      </c>
    </row>
    <row r="376" spans="1:8" x14ac:dyDescent="0.35">
      <c r="A376" t="s">
        <v>0</v>
      </c>
      <c r="B376" t="s">
        <v>134</v>
      </c>
      <c r="C376" t="s">
        <v>2</v>
      </c>
      <c r="D376" t="s">
        <v>3</v>
      </c>
      <c r="E376" t="s">
        <v>4</v>
      </c>
      <c r="F376" t="s">
        <v>5</v>
      </c>
    </row>
    <row r="377" spans="1:8" x14ac:dyDescent="0.35">
      <c r="A377" t="s">
        <v>6</v>
      </c>
      <c r="B377">
        <v>0.63900000000000001</v>
      </c>
      <c r="C377">
        <v>0</v>
      </c>
      <c r="D377">
        <v>0</v>
      </c>
      <c r="E377">
        <v>20.236999999999998</v>
      </c>
      <c r="F377">
        <v>487</v>
      </c>
      <c r="H377">
        <f>F377-F404</f>
        <v>473</v>
      </c>
    </row>
    <row r="378" spans="1:8" x14ac:dyDescent="0.35">
      <c r="A378" t="s">
        <v>7</v>
      </c>
      <c r="B378">
        <v>1</v>
      </c>
      <c r="C378">
        <v>0</v>
      </c>
      <c r="D378">
        <v>0</v>
      </c>
      <c r="E378">
        <v>16.148</v>
      </c>
      <c r="F378">
        <v>874</v>
      </c>
      <c r="H378">
        <f t="shared" ref="H378:H399" si="0">F378-F405</f>
        <v>157</v>
      </c>
    </row>
    <row r="379" spans="1:8" x14ac:dyDescent="0.35">
      <c r="A379" t="s">
        <v>8</v>
      </c>
      <c r="B379">
        <v>1E-3</v>
      </c>
      <c r="C379">
        <v>4.3999999999999997E-2</v>
      </c>
      <c r="D379">
        <v>5.8999999999999997E-2</v>
      </c>
      <c r="E379">
        <v>21.928999999999998</v>
      </c>
      <c r="F379">
        <v>451</v>
      </c>
      <c r="G379" t="s">
        <v>127</v>
      </c>
      <c r="H379">
        <f t="shared" si="0"/>
        <v>-5</v>
      </c>
    </row>
    <row r="380" spans="1:8" x14ac:dyDescent="0.35">
      <c r="A380" t="s">
        <v>9</v>
      </c>
      <c r="B380">
        <v>7.2999999999999995E-2</v>
      </c>
      <c r="C380">
        <v>8.9999999999999993E-3</v>
      </c>
      <c r="D380">
        <v>1.7999999999999999E-2</v>
      </c>
      <c r="E380">
        <v>48.88</v>
      </c>
      <c r="F380">
        <v>929</v>
      </c>
      <c r="H380">
        <f t="shared" si="0"/>
        <v>-107</v>
      </c>
    </row>
    <row r="381" spans="1:8" x14ac:dyDescent="0.35">
      <c r="A381" t="s">
        <v>10</v>
      </c>
      <c r="B381">
        <v>0.191</v>
      </c>
      <c r="C381">
        <v>1.7000000000000001E-2</v>
      </c>
      <c r="D381">
        <v>3.4000000000000002E-2</v>
      </c>
      <c r="E381">
        <v>53.697000000000003</v>
      </c>
      <c r="F381">
        <v>189</v>
      </c>
      <c r="H381">
        <f t="shared" si="0"/>
        <v>-16</v>
      </c>
    </row>
    <row r="382" spans="1:8" x14ac:dyDescent="0.35">
      <c r="A382" t="s">
        <v>11</v>
      </c>
      <c r="B382">
        <v>0.50700000000000001</v>
      </c>
      <c r="C382">
        <v>0</v>
      </c>
      <c r="D382">
        <v>0</v>
      </c>
      <c r="E382">
        <v>45.725999999999999</v>
      </c>
      <c r="F382">
        <v>1208</v>
      </c>
      <c r="H382">
        <f t="shared" si="0"/>
        <v>77</v>
      </c>
    </row>
    <row r="383" spans="1:8" x14ac:dyDescent="0.35">
      <c r="A383" t="s">
        <v>13</v>
      </c>
      <c r="B383">
        <v>0.35599999999999998</v>
      </c>
      <c r="C383">
        <v>0</v>
      </c>
      <c r="D383">
        <v>0</v>
      </c>
      <c r="E383">
        <v>9.4280000000000008</v>
      </c>
      <c r="F383">
        <v>514</v>
      </c>
      <c r="H383">
        <f t="shared" si="0"/>
        <v>-25</v>
      </c>
    </row>
    <row r="384" spans="1:8" x14ac:dyDescent="0.35">
      <c r="A384" t="s">
        <v>14</v>
      </c>
      <c r="B384">
        <v>0.56100000000000005</v>
      </c>
      <c r="C384">
        <v>0</v>
      </c>
      <c r="D384">
        <v>0</v>
      </c>
      <c r="E384">
        <v>23.535</v>
      </c>
      <c r="F384">
        <v>183</v>
      </c>
      <c r="H384">
        <f t="shared" si="0"/>
        <v>-29</v>
      </c>
    </row>
    <row r="385" spans="1:8" x14ac:dyDescent="0.35">
      <c r="A385" t="s">
        <v>15</v>
      </c>
      <c r="B385">
        <v>0.78100000000000003</v>
      </c>
      <c r="C385">
        <v>0</v>
      </c>
      <c r="D385">
        <v>0</v>
      </c>
      <c r="E385">
        <v>13.928000000000001</v>
      </c>
      <c r="F385">
        <v>480</v>
      </c>
      <c r="H385">
        <f t="shared" si="0"/>
        <v>89</v>
      </c>
    </row>
    <row r="386" spans="1:8" x14ac:dyDescent="0.35">
      <c r="A386" t="s">
        <v>16</v>
      </c>
      <c r="B386">
        <v>0.13600000000000001</v>
      </c>
      <c r="C386">
        <v>2E-3</v>
      </c>
      <c r="D386">
        <v>2E-3</v>
      </c>
      <c r="E386">
        <v>47.140999999999998</v>
      </c>
      <c r="F386">
        <v>799</v>
      </c>
      <c r="H386">
        <f t="shared" si="0"/>
        <v>160</v>
      </c>
    </row>
    <row r="387" spans="1:8" x14ac:dyDescent="0.35">
      <c r="A387" t="s">
        <v>35</v>
      </c>
      <c r="B387">
        <v>8.4000000000000005E-2</v>
      </c>
      <c r="C387">
        <v>5.0000000000000001E-3</v>
      </c>
      <c r="D387">
        <v>8.0000000000000002E-3</v>
      </c>
      <c r="E387">
        <v>22.614999999999998</v>
      </c>
      <c r="F387">
        <v>808</v>
      </c>
      <c r="H387">
        <f t="shared" si="0"/>
        <v>200</v>
      </c>
    </row>
    <row r="388" spans="1:8" x14ac:dyDescent="0.35">
      <c r="A388" t="s">
        <v>17</v>
      </c>
      <c r="B388">
        <v>0.36399999999999999</v>
      </c>
      <c r="C388">
        <v>0</v>
      </c>
      <c r="D388">
        <v>0</v>
      </c>
      <c r="E388">
        <v>18.408000000000001</v>
      </c>
      <c r="F388">
        <v>320</v>
      </c>
      <c r="H388">
        <f t="shared" si="0"/>
        <v>-76</v>
      </c>
    </row>
    <row r="389" spans="1:8" x14ac:dyDescent="0.35">
      <c r="A389" t="s">
        <v>18</v>
      </c>
      <c r="B389">
        <v>8.3000000000000004E-2</v>
      </c>
      <c r="C389">
        <v>4.0000000000000001E-3</v>
      </c>
      <c r="D389">
        <v>5.0000000000000001E-3</v>
      </c>
      <c r="E389">
        <v>12.226000000000001</v>
      </c>
      <c r="F389">
        <v>548</v>
      </c>
      <c r="H389">
        <f t="shared" si="0"/>
        <v>365</v>
      </c>
    </row>
    <row r="390" spans="1:8" x14ac:dyDescent="0.35">
      <c r="A390" t="s">
        <v>36</v>
      </c>
      <c r="B390">
        <v>8.2000000000000003E-2</v>
      </c>
      <c r="C390">
        <v>3.0000000000000001E-3</v>
      </c>
      <c r="D390">
        <v>4.0000000000000001E-3</v>
      </c>
      <c r="E390">
        <v>57.697000000000003</v>
      </c>
      <c r="F390">
        <v>814</v>
      </c>
      <c r="H390">
        <f t="shared" si="0"/>
        <v>278</v>
      </c>
    </row>
    <row r="391" spans="1:8" x14ac:dyDescent="0.35">
      <c r="A391" t="s">
        <v>20</v>
      </c>
      <c r="B391">
        <v>9.7000000000000003E-2</v>
      </c>
      <c r="C391">
        <v>4.0000000000000001E-3</v>
      </c>
      <c r="D391">
        <v>6.0000000000000001E-3</v>
      </c>
      <c r="E391">
        <v>9.94</v>
      </c>
      <c r="F391">
        <v>466</v>
      </c>
      <c r="H391">
        <f t="shared" si="0"/>
        <v>-14</v>
      </c>
    </row>
    <row r="392" spans="1:8" x14ac:dyDescent="0.35">
      <c r="A392" t="s">
        <v>37</v>
      </c>
      <c r="B392">
        <v>4.0000000000000001E-3</v>
      </c>
      <c r="C392">
        <v>3.1E-2</v>
      </c>
      <c r="D392">
        <v>3.6999999999999998E-2</v>
      </c>
      <c r="E392">
        <v>17.259</v>
      </c>
      <c r="F392">
        <v>314</v>
      </c>
      <c r="H392">
        <f t="shared" si="0"/>
        <v>-78</v>
      </c>
    </row>
    <row r="393" spans="1:8" x14ac:dyDescent="0.35">
      <c r="A393" t="s">
        <v>23</v>
      </c>
      <c r="B393">
        <v>6.4000000000000001E-2</v>
      </c>
      <c r="C393">
        <v>5.0000000000000001E-3</v>
      </c>
      <c r="D393">
        <v>6.0000000000000001E-3</v>
      </c>
      <c r="E393">
        <v>106.694</v>
      </c>
      <c r="F393">
        <v>511</v>
      </c>
      <c r="H393">
        <f t="shared" si="0"/>
        <v>180</v>
      </c>
    </row>
    <row r="394" spans="1:8" x14ac:dyDescent="0.35">
      <c r="A394" t="s">
        <v>24</v>
      </c>
      <c r="B394">
        <v>0.27800000000000002</v>
      </c>
      <c r="C394">
        <v>2E-3</v>
      </c>
      <c r="D394">
        <v>3.0000000000000001E-3</v>
      </c>
      <c r="E394">
        <v>20.588000000000001</v>
      </c>
      <c r="F394">
        <v>205</v>
      </c>
      <c r="H394">
        <f t="shared" si="0"/>
        <v>169</v>
      </c>
    </row>
    <row r="395" spans="1:8" x14ac:dyDescent="0.35">
      <c r="A395" t="s">
        <v>25</v>
      </c>
      <c r="B395">
        <v>9.4E-2</v>
      </c>
      <c r="C395">
        <v>2.8000000000000001E-2</v>
      </c>
      <c r="D395">
        <v>4.9000000000000002E-2</v>
      </c>
      <c r="E395">
        <v>38.926000000000002</v>
      </c>
      <c r="F395">
        <v>219</v>
      </c>
      <c r="H395">
        <f t="shared" si="0"/>
        <v>201</v>
      </c>
    </row>
    <row r="396" spans="1:8" x14ac:dyDescent="0.35">
      <c r="A396" t="s">
        <v>38</v>
      </c>
      <c r="B396">
        <v>0.27900000000000003</v>
      </c>
      <c r="C396">
        <v>6.0000000000000001E-3</v>
      </c>
      <c r="D396">
        <v>1.6E-2</v>
      </c>
      <c r="E396">
        <v>40.145000000000003</v>
      </c>
      <c r="F396">
        <v>339</v>
      </c>
      <c r="H396">
        <f t="shared" si="0"/>
        <v>61</v>
      </c>
    </row>
    <row r="397" spans="1:8" x14ac:dyDescent="0.35">
      <c r="A397" t="s">
        <v>26</v>
      </c>
      <c r="B397">
        <v>7.0000000000000007E-2</v>
      </c>
      <c r="C397">
        <v>2.8000000000000001E-2</v>
      </c>
      <c r="D397">
        <v>0.05</v>
      </c>
      <c r="E397">
        <v>8.6319999999999997</v>
      </c>
      <c r="F397">
        <v>271</v>
      </c>
      <c r="H397">
        <f t="shared" si="0"/>
        <v>44</v>
      </c>
    </row>
    <row r="398" spans="1:8" x14ac:dyDescent="0.35">
      <c r="A398" t="s">
        <v>39</v>
      </c>
      <c r="B398">
        <v>0.248</v>
      </c>
      <c r="C398">
        <v>3.0000000000000001E-3</v>
      </c>
      <c r="D398">
        <v>5.0000000000000001E-3</v>
      </c>
      <c r="E398">
        <v>68.569000000000003</v>
      </c>
      <c r="F398">
        <v>156</v>
      </c>
      <c r="H398">
        <f t="shared" si="0"/>
        <v>-80</v>
      </c>
    </row>
    <row r="399" spans="1:8" x14ac:dyDescent="0.35">
      <c r="A399" t="s">
        <v>27</v>
      </c>
      <c r="B399">
        <v>0.83799999999999997</v>
      </c>
      <c r="C399">
        <v>0</v>
      </c>
      <c r="D399">
        <v>0</v>
      </c>
      <c r="E399">
        <v>37.753</v>
      </c>
      <c r="F399">
        <v>98</v>
      </c>
      <c r="H399">
        <f t="shared" si="0"/>
        <v>-401</v>
      </c>
    </row>
    <row r="400" spans="1:8" x14ac:dyDescent="0.35">
      <c r="A400" t="s">
        <v>28</v>
      </c>
      <c r="B400">
        <v>0.20399999999999999</v>
      </c>
      <c r="C400">
        <v>2E-3</v>
      </c>
      <c r="D400">
        <v>3.0000000000000001E-3</v>
      </c>
      <c r="E400">
        <v>41.662999999999997</v>
      </c>
      <c r="F400">
        <v>507</v>
      </c>
      <c r="H400">
        <f>F400-F427</f>
        <v>507</v>
      </c>
    </row>
    <row r="402" spans="1:6" x14ac:dyDescent="0.35">
      <c r="A402" t="s">
        <v>137</v>
      </c>
    </row>
    <row r="403" spans="1:6" x14ac:dyDescent="0.35">
      <c r="A403" t="s">
        <v>0</v>
      </c>
      <c r="B403" t="s">
        <v>136</v>
      </c>
      <c r="C403" t="s">
        <v>2</v>
      </c>
      <c r="D403" t="s">
        <v>3</v>
      </c>
      <c r="E403" t="s">
        <v>4</v>
      </c>
      <c r="F403" t="s">
        <v>5</v>
      </c>
    </row>
    <row r="404" spans="1:6" x14ac:dyDescent="0.35">
      <c r="A404" t="s">
        <v>6</v>
      </c>
      <c r="B404">
        <v>1</v>
      </c>
      <c r="C404">
        <v>0</v>
      </c>
      <c r="D404">
        <v>0</v>
      </c>
      <c r="E404">
        <v>57.183</v>
      </c>
      <c r="F404">
        <v>14</v>
      </c>
    </row>
    <row r="405" spans="1:6" x14ac:dyDescent="0.35">
      <c r="A405" t="s">
        <v>7</v>
      </c>
      <c r="B405">
        <v>0.20599999999999999</v>
      </c>
      <c r="C405">
        <v>1E-3</v>
      </c>
      <c r="D405">
        <v>2E-3</v>
      </c>
      <c r="E405">
        <v>20.812000000000001</v>
      </c>
      <c r="F405">
        <v>717</v>
      </c>
    </row>
    <row r="406" spans="1:6" x14ac:dyDescent="0.35">
      <c r="A406" t="s">
        <v>8</v>
      </c>
      <c r="B406">
        <v>8.6999999999999994E-2</v>
      </c>
      <c r="C406">
        <v>8.0000000000000002E-3</v>
      </c>
      <c r="D406">
        <v>1.2E-2</v>
      </c>
      <c r="E406">
        <v>24.096</v>
      </c>
      <c r="F406">
        <v>456</v>
      </c>
    </row>
    <row r="407" spans="1:6" x14ac:dyDescent="0.35">
      <c r="A407" t="s">
        <v>9</v>
      </c>
      <c r="B407">
        <v>2.1000000000000001E-2</v>
      </c>
      <c r="C407">
        <v>8.0000000000000002E-3</v>
      </c>
      <c r="D407">
        <v>1.0999999999999999E-2</v>
      </c>
      <c r="E407">
        <v>53.435000000000002</v>
      </c>
      <c r="F407">
        <v>1036</v>
      </c>
    </row>
    <row r="408" spans="1:6" x14ac:dyDescent="0.35">
      <c r="A408" t="s">
        <v>10</v>
      </c>
      <c r="B408">
        <v>0.23799999999999999</v>
      </c>
      <c r="C408">
        <v>2E-3</v>
      </c>
      <c r="D408">
        <v>3.0000000000000001E-3</v>
      </c>
      <c r="E408">
        <v>45.944000000000003</v>
      </c>
      <c r="F408">
        <v>205</v>
      </c>
    </row>
    <row r="409" spans="1:6" x14ac:dyDescent="0.35">
      <c r="A409" t="s">
        <v>11</v>
      </c>
      <c r="B409">
        <v>0.01</v>
      </c>
      <c r="C409">
        <v>5.0000000000000001E-3</v>
      </c>
      <c r="D409">
        <v>6.0000000000000001E-3</v>
      </c>
      <c r="E409">
        <v>50.658000000000001</v>
      </c>
      <c r="F409">
        <v>1131</v>
      </c>
    </row>
    <row r="410" spans="1:6" x14ac:dyDescent="0.35">
      <c r="A410" t="s">
        <v>13</v>
      </c>
      <c r="B410">
        <v>0.188</v>
      </c>
      <c r="C410">
        <v>1E-3</v>
      </c>
      <c r="D410">
        <v>2E-3</v>
      </c>
      <c r="E410">
        <v>9.8919999999999995</v>
      </c>
      <c r="F410">
        <v>539</v>
      </c>
    </row>
    <row r="411" spans="1:6" x14ac:dyDescent="0.35">
      <c r="A411" t="s">
        <v>14</v>
      </c>
      <c r="B411">
        <v>1</v>
      </c>
      <c r="C411">
        <v>0</v>
      </c>
      <c r="D411">
        <v>0</v>
      </c>
      <c r="E411">
        <v>23.504000000000001</v>
      </c>
      <c r="F411">
        <v>212</v>
      </c>
    </row>
    <row r="412" spans="1:6" x14ac:dyDescent="0.35">
      <c r="A412" t="s">
        <v>15</v>
      </c>
      <c r="B412">
        <v>0.29699999999999999</v>
      </c>
      <c r="C412">
        <v>7.0000000000000001E-3</v>
      </c>
      <c r="D412">
        <v>1.7000000000000001E-2</v>
      </c>
      <c r="E412">
        <v>12.749000000000001</v>
      </c>
      <c r="F412">
        <v>391</v>
      </c>
    </row>
    <row r="413" spans="1:6" x14ac:dyDescent="0.35">
      <c r="A413" t="s">
        <v>16</v>
      </c>
      <c r="B413">
        <v>0.51600000000000001</v>
      </c>
      <c r="C413">
        <v>0</v>
      </c>
      <c r="D413">
        <v>0</v>
      </c>
      <c r="E413">
        <v>49.564999999999998</v>
      </c>
      <c r="F413">
        <v>639</v>
      </c>
    </row>
    <row r="414" spans="1:6" x14ac:dyDescent="0.35">
      <c r="A414" t="s">
        <v>35</v>
      </c>
      <c r="B414">
        <v>7.2999999999999995E-2</v>
      </c>
      <c r="C414">
        <v>0.01</v>
      </c>
      <c r="D414">
        <v>1.6E-2</v>
      </c>
      <c r="E414">
        <v>21.762</v>
      </c>
      <c r="F414">
        <v>608</v>
      </c>
    </row>
    <row r="415" spans="1:6" x14ac:dyDescent="0.35">
      <c r="A415" t="s">
        <v>17</v>
      </c>
      <c r="B415">
        <v>0.19</v>
      </c>
      <c r="C415">
        <v>5.0000000000000001E-3</v>
      </c>
      <c r="D415">
        <v>8.0000000000000002E-3</v>
      </c>
      <c r="E415">
        <v>21.425000000000001</v>
      </c>
      <c r="F415">
        <v>396</v>
      </c>
    </row>
    <row r="416" spans="1:6" x14ac:dyDescent="0.35">
      <c r="A416" t="s">
        <v>18</v>
      </c>
      <c r="B416">
        <v>0.26500000000000001</v>
      </c>
      <c r="C416">
        <v>3.0000000000000001E-3</v>
      </c>
      <c r="D416">
        <v>5.0000000000000001E-3</v>
      </c>
      <c r="E416">
        <v>12.244</v>
      </c>
      <c r="F416">
        <v>183</v>
      </c>
    </row>
    <row r="417" spans="1:7" x14ac:dyDescent="0.35">
      <c r="A417" t="s">
        <v>36</v>
      </c>
      <c r="B417">
        <v>0.105</v>
      </c>
      <c r="C417">
        <v>4.0000000000000001E-3</v>
      </c>
      <c r="D417">
        <v>6.0000000000000001E-3</v>
      </c>
      <c r="E417">
        <v>51.715000000000003</v>
      </c>
      <c r="F417">
        <v>536</v>
      </c>
    </row>
    <row r="418" spans="1:7" x14ac:dyDescent="0.35">
      <c r="A418" t="s">
        <v>20</v>
      </c>
      <c r="B418">
        <v>7.1999999999999995E-2</v>
      </c>
      <c r="C418">
        <v>1.6E-2</v>
      </c>
      <c r="D418">
        <v>2.8000000000000001E-2</v>
      </c>
      <c r="E418">
        <v>10.33</v>
      </c>
      <c r="F418">
        <v>480</v>
      </c>
    </row>
    <row r="419" spans="1:7" x14ac:dyDescent="0.35">
      <c r="A419" t="s">
        <v>37</v>
      </c>
      <c r="B419">
        <v>0.76100000000000001</v>
      </c>
      <c r="C419">
        <v>0</v>
      </c>
      <c r="D419">
        <v>0</v>
      </c>
      <c r="E419">
        <v>22.093</v>
      </c>
      <c r="F419">
        <v>392</v>
      </c>
    </row>
    <row r="420" spans="1:7" x14ac:dyDescent="0.35">
      <c r="A420" t="s">
        <v>23</v>
      </c>
      <c r="B420">
        <v>0</v>
      </c>
      <c r="C420">
        <v>5.0999999999999997E-2</v>
      </c>
      <c r="D420">
        <v>5.8000000000000003E-2</v>
      </c>
      <c r="E420">
        <v>123.827</v>
      </c>
      <c r="F420">
        <v>331</v>
      </c>
      <c r="G420" t="s">
        <v>138</v>
      </c>
    </row>
    <row r="421" spans="1:7" x14ac:dyDescent="0.35">
      <c r="A421" t="s">
        <v>25</v>
      </c>
      <c r="B421">
        <v>5.0999999999999997E-2</v>
      </c>
      <c r="C421">
        <v>8.1000000000000003E-2</v>
      </c>
      <c r="D421">
        <v>0.10100000000000001</v>
      </c>
      <c r="E421">
        <v>45.057000000000002</v>
      </c>
      <c r="F421">
        <v>36</v>
      </c>
    </row>
    <row r="422" spans="1:7" x14ac:dyDescent="0.35">
      <c r="A422" t="s">
        <v>38</v>
      </c>
      <c r="B422">
        <v>6.7000000000000004E-2</v>
      </c>
      <c r="C422">
        <v>0.32900000000000001</v>
      </c>
      <c r="D422">
        <v>0.47099999999999997</v>
      </c>
      <c r="E422">
        <v>14.496</v>
      </c>
      <c r="F422">
        <v>18</v>
      </c>
    </row>
    <row r="423" spans="1:7" x14ac:dyDescent="0.35">
      <c r="A423" t="s">
        <v>26</v>
      </c>
      <c r="B423">
        <v>0.108</v>
      </c>
      <c r="C423">
        <v>6.0000000000000001E-3</v>
      </c>
      <c r="D423">
        <v>8.0000000000000002E-3</v>
      </c>
      <c r="E423">
        <v>8.9550000000000001</v>
      </c>
      <c r="F423">
        <v>278</v>
      </c>
    </row>
    <row r="424" spans="1:7" x14ac:dyDescent="0.35">
      <c r="A424" t="s">
        <v>39</v>
      </c>
      <c r="B424">
        <v>0.628</v>
      </c>
      <c r="C424">
        <v>0</v>
      </c>
      <c r="D424">
        <v>0</v>
      </c>
      <c r="E424">
        <v>68.72</v>
      </c>
      <c r="F424">
        <v>227</v>
      </c>
    </row>
    <row r="425" spans="1:7" x14ac:dyDescent="0.35">
      <c r="A425" t="s">
        <v>27</v>
      </c>
      <c r="B425">
        <v>7.0999999999999994E-2</v>
      </c>
      <c r="C425">
        <v>0.01</v>
      </c>
      <c r="D425">
        <v>1.2999999999999999E-2</v>
      </c>
      <c r="E425">
        <v>31.436</v>
      </c>
      <c r="F425">
        <v>236</v>
      </c>
    </row>
    <row r="426" spans="1:7" x14ac:dyDescent="0.35">
      <c r="A426" t="s">
        <v>28</v>
      </c>
      <c r="B426">
        <v>0.442</v>
      </c>
      <c r="C426">
        <v>0</v>
      </c>
      <c r="D426">
        <v>0</v>
      </c>
      <c r="E426">
        <v>39.320999999999998</v>
      </c>
      <c r="F426">
        <v>499</v>
      </c>
    </row>
  </sheetData>
  <conditionalFormatting sqref="D1:D118 D120:D1048576">
    <cfRule type="cellIs" dxfId="209" priority="12" operator="greaterThanOrEqual">
      <formula>0.05</formula>
    </cfRule>
  </conditionalFormatting>
  <conditionalFormatting sqref="B1:B118 B120:B1048576">
    <cfRule type="cellIs" dxfId="208" priority="10" operator="lessThan">
      <formula>0.01</formula>
    </cfRule>
    <cfRule type="cellIs" dxfId="207" priority="11" operator="lessThan">
      <formula>0.05</formula>
    </cfRule>
  </conditionalFormatting>
  <conditionalFormatting sqref="K1:K1048576">
    <cfRule type="cellIs" dxfId="206" priority="7" operator="greaterThan">
      <formula>0.05</formula>
    </cfRule>
  </conditionalFormatting>
  <conditionalFormatting sqref="I1:I85 I119:I1048576 I87:I117">
    <cfRule type="cellIs" dxfId="205" priority="5" operator="lessThan">
      <formula>0.01</formula>
    </cfRule>
    <cfRule type="cellIs" dxfId="204" priority="6" operator="lessThan">
      <formula>0.05</formula>
    </cfRule>
  </conditionalFormatting>
  <conditionalFormatting sqref="I118">
    <cfRule type="cellIs" dxfId="203" priority="3" operator="lessThan">
      <formula>0.01</formula>
    </cfRule>
    <cfRule type="cellIs" dxfId="202" priority="4" operator="lessThan">
      <formula>0.05</formula>
    </cfRule>
  </conditionalFormatting>
  <conditionalFormatting sqref="I86">
    <cfRule type="cellIs" dxfId="201" priority="1" operator="lessThan">
      <formula>0.01</formula>
    </cfRule>
    <cfRule type="cellIs" dxfId="200" priority="2" operator="lessThan">
      <formula>0.05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21"/>
  <sheetViews>
    <sheetView workbookViewId="0">
      <pane ySplit="4" topLeftCell="A5" activePane="bottomLeft" state="frozen"/>
      <selection pane="bottomLeft" activeCell="C21" sqref="A4:C21"/>
    </sheetView>
  </sheetViews>
  <sheetFormatPr defaultRowHeight="14.5" x14ac:dyDescent="0.35"/>
  <cols>
    <col min="1" max="1" width="16.54296875" bestFit="1" customWidth="1"/>
  </cols>
  <sheetData>
    <row r="4" spans="1:3" s="105" customFormat="1" ht="32" customHeight="1" x14ac:dyDescent="0.35">
      <c r="A4" s="107" t="s">
        <v>0</v>
      </c>
      <c r="B4" s="108" t="s">
        <v>144</v>
      </c>
      <c r="C4" s="109" t="s">
        <v>282</v>
      </c>
    </row>
    <row r="5" spans="1:3" x14ac:dyDescent="0.35">
      <c r="A5" s="122" t="s">
        <v>186</v>
      </c>
      <c r="B5" s="65">
        <v>8.6333540000000002E-6</v>
      </c>
      <c r="C5" s="106"/>
    </row>
    <row r="6" spans="1:3" x14ac:dyDescent="0.35">
      <c r="A6" s="122" t="s">
        <v>38</v>
      </c>
      <c r="B6" s="65">
        <v>4.4707860000000003E-5</v>
      </c>
      <c r="C6" s="106"/>
    </row>
    <row r="7" spans="1:3" x14ac:dyDescent="0.35">
      <c r="A7" s="122" t="s">
        <v>10</v>
      </c>
      <c r="B7">
        <v>2.342476E-4</v>
      </c>
      <c r="C7" s="106"/>
    </row>
    <row r="8" spans="1:3" x14ac:dyDescent="0.35">
      <c r="A8" s="122" t="s">
        <v>17</v>
      </c>
      <c r="B8" s="65">
        <v>1.6188890000000001E-3</v>
      </c>
      <c r="C8" s="106"/>
    </row>
    <row r="9" spans="1:3" x14ac:dyDescent="0.35">
      <c r="A9" s="122" t="s">
        <v>35</v>
      </c>
      <c r="B9">
        <v>2.0725318000000001E-3</v>
      </c>
      <c r="C9" s="106"/>
    </row>
    <row r="10" spans="1:3" x14ac:dyDescent="0.35">
      <c r="A10" s="122" t="s">
        <v>187</v>
      </c>
      <c r="B10" s="65">
        <v>2.2593890000000001E-3</v>
      </c>
      <c r="C10" s="106"/>
    </row>
    <row r="11" spans="1:3" x14ac:dyDescent="0.35">
      <c r="A11" s="122" t="s">
        <v>158</v>
      </c>
      <c r="B11" s="65">
        <v>4.3597039999999998E-3</v>
      </c>
      <c r="C11" s="106"/>
    </row>
    <row r="12" spans="1:3" x14ac:dyDescent="0.35">
      <c r="A12" s="122" t="s">
        <v>23</v>
      </c>
      <c r="B12" s="65">
        <v>1.89783E-2</v>
      </c>
      <c r="C12" s="106"/>
    </row>
    <row r="13" spans="1:3" x14ac:dyDescent="0.35">
      <c r="A13" s="122" t="s">
        <v>37</v>
      </c>
      <c r="B13">
        <v>4.2794221299999997E-2</v>
      </c>
      <c r="C13" s="106"/>
    </row>
    <row r="14" spans="1:3" x14ac:dyDescent="0.35">
      <c r="A14" s="122" t="s">
        <v>27</v>
      </c>
      <c r="C14" s="112">
        <v>1.4948399999999999E-4</v>
      </c>
    </row>
    <row r="15" spans="1:3" x14ac:dyDescent="0.35">
      <c r="A15" s="122" t="s">
        <v>25</v>
      </c>
      <c r="C15" s="112">
        <v>1.2320720000000001E-3</v>
      </c>
    </row>
    <row r="16" spans="1:3" x14ac:dyDescent="0.35">
      <c r="A16" s="122" t="s">
        <v>34</v>
      </c>
      <c r="C16" s="112">
        <v>3.1391570000000001E-3</v>
      </c>
    </row>
    <row r="17" spans="1:3" x14ac:dyDescent="0.35">
      <c r="A17" s="122" t="s">
        <v>11</v>
      </c>
      <c r="C17" s="112">
        <v>3.4679060000000002E-3</v>
      </c>
    </row>
    <row r="18" spans="1:3" x14ac:dyDescent="0.35">
      <c r="A18" s="122" t="s">
        <v>8</v>
      </c>
      <c r="C18" s="112">
        <v>1.545768E-2</v>
      </c>
    </row>
    <row r="19" spans="1:3" x14ac:dyDescent="0.35">
      <c r="A19" s="122" t="s">
        <v>16</v>
      </c>
      <c r="C19" s="112">
        <v>2.135155E-2</v>
      </c>
    </row>
    <row r="20" spans="1:3" x14ac:dyDescent="0.35">
      <c r="A20" s="122" t="s">
        <v>13</v>
      </c>
      <c r="C20" s="112">
        <v>4.1733366600000002E-2</v>
      </c>
    </row>
    <row r="21" spans="1:3" x14ac:dyDescent="0.35">
      <c r="A21" s="123" t="s">
        <v>156</v>
      </c>
      <c r="B21" s="118"/>
      <c r="C21" s="119">
        <v>4.36842276E-2</v>
      </c>
    </row>
  </sheetData>
  <autoFilter ref="A4:A21"/>
  <sortState ref="A5:C43">
    <sortCondition ref="B5:B43"/>
    <sortCondition ref="C5:C43"/>
  </sortState>
  <conditionalFormatting sqref="B5:C21">
    <cfRule type="containsBlanks" dxfId="23" priority="1">
      <formula>LEN(TRIM(B5))=0</formula>
    </cfRule>
    <cfRule type="containsBlanks" priority="2">
      <formula>LEN(TRIM(B5))=0</formula>
    </cfRule>
    <cfRule type="cellIs" dxfId="22" priority="3" operator="lessThan">
      <formula>0.01</formula>
    </cfRule>
    <cfRule type="cellIs" dxfId="21" priority="4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7"/>
  <sheetViews>
    <sheetView workbookViewId="0">
      <pane ySplit="4" topLeftCell="A5" activePane="bottomLeft" state="frozen"/>
      <selection pane="bottomLeft" activeCell="E17" sqref="A4:E17"/>
    </sheetView>
  </sheetViews>
  <sheetFormatPr defaultRowHeight="14.5" x14ac:dyDescent="0.35"/>
  <cols>
    <col min="1" max="1" width="16.54296875" bestFit="1" customWidth="1"/>
    <col min="4" max="4" width="16.54296875" bestFit="1" customWidth="1"/>
  </cols>
  <sheetData>
    <row r="4" spans="1:5" s="105" customFormat="1" ht="29" x14ac:dyDescent="0.35">
      <c r="A4" s="107" t="s">
        <v>0</v>
      </c>
      <c r="B4" s="109" t="s">
        <v>171</v>
      </c>
      <c r="D4" s="107" t="s">
        <v>0</v>
      </c>
      <c r="E4" s="109" t="s">
        <v>1</v>
      </c>
    </row>
    <row r="5" spans="1:5" x14ac:dyDescent="0.35">
      <c r="A5" s="110" t="s">
        <v>27</v>
      </c>
      <c r="B5" s="112">
        <v>4.6552829999999999E-7</v>
      </c>
      <c r="C5" s="65"/>
      <c r="D5" s="110" t="s">
        <v>9</v>
      </c>
      <c r="E5" s="112">
        <v>0</v>
      </c>
    </row>
    <row r="6" spans="1:5" x14ac:dyDescent="0.35">
      <c r="A6" s="110" t="s">
        <v>8</v>
      </c>
      <c r="B6" s="112">
        <v>7.3253320000000002E-7</v>
      </c>
      <c r="C6" s="65"/>
      <c r="D6" s="110" t="s">
        <v>159</v>
      </c>
      <c r="E6" s="112">
        <v>0</v>
      </c>
    </row>
    <row r="7" spans="1:5" x14ac:dyDescent="0.35">
      <c r="A7" s="110" t="s">
        <v>156</v>
      </c>
      <c r="B7" s="112">
        <v>1.297589E-6</v>
      </c>
      <c r="C7" s="65"/>
      <c r="D7" s="110" t="s">
        <v>18</v>
      </c>
      <c r="E7" s="112">
        <v>0</v>
      </c>
    </row>
    <row r="8" spans="1:5" x14ac:dyDescent="0.35">
      <c r="A8" s="110" t="s">
        <v>22</v>
      </c>
      <c r="B8" s="112">
        <v>1.3534480000000001E-6</v>
      </c>
      <c r="C8" s="65"/>
      <c r="D8" s="110" t="s">
        <v>11</v>
      </c>
      <c r="E8" s="112">
        <v>1.1560109999999999E-6</v>
      </c>
    </row>
    <row r="9" spans="1:5" x14ac:dyDescent="0.35">
      <c r="A9" s="110" t="s">
        <v>14</v>
      </c>
      <c r="B9" s="112">
        <v>4.2177140000000003E-5</v>
      </c>
      <c r="C9" s="65"/>
      <c r="D9" s="110" t="s">
        <v>158</v>
      </c>
      <c r="E9" s="112">
        <v>1.284091E-5</v>
      </c>
    </row>
    <row r="10" spans="1:5" x14ac:dyDescent="0.35">
      <c r="A10" s="110" t="s">
        <v>9</v>
      </c>
      <c r="B10" s="112">
        <v>6.457058E-5</v>
      </c>
      <c r="C10" s="65"/>
      <c r="D10" s="110" t="s">
        <v>156</v>
      </c>
      <c r="E10" s="112">
        <v>7.6298849999999999E-5</v>
      </c>
    </row>
    <row r="11" spans="1:5" x14ac:dyDescent="0.35">
      <c r="A11" s="110" t="s">
        <v>19</v>
      </c>
      <c r="B11" s="112">
        <v>1.3023550000000001E-4</v>
      </c>
      <c r="C11" s="65"/>
      <c r="D11" s="110" t="s">
        <v>17</v>
      </c>
      <c r="E11" s="112">
        <v>3.293452E-4</v>
      </c>
    </row>
    <row r="12" spans="1:5" x14ac:dyDescent="0.35">
      <c r="A12" s="110" t="s">
        <v>11</v>
      </c>
      <c r="B12" s="112">
        <v>1.5411210000000001E-4</v>
      </c>
      <c r="C12" s="65"/>
      <c r="D12" s="110" t="s">
        <v>19</v>
      </c>
      <c r="E12" s="112">
        <v>7.5882670000000001E-4</v>
      </c>
    </row>
    <row r="13" spans="1:5" x14ac:dyDescent="0.35">
      <c r="A13" s="110" t="s">
        <v>15</v>
      </c>
      <c r="B13" s="112">
        <v>7.099958E-4</v>
      </c>
      <c r="C13" s="65"/>
      <c r="D13" s="110" t="s">
        <v>37</v>
      </c>
      <c r="E13" s="112">
        <v>8.6092519999999997E-4</v>
      </c>
    </row>
    <row r="14" spans="1:5" x14ac:dyDescent="0.35">
      <c r="A14" s="110" t="s">
        <v>7</v>
      </c>
      <c r="B14" s="112">
        <v>1.4859840000000001E-3</v>
      </c>
      <c r="C14" s="65"/>
      <c r="D14" s="110" t="s">
        <v>21</v>
      </c>
      <c r="E14" s="112">
        <v>1.731144E-3</v>
      </c>
    </row>
    <row r="15" spans="1:5" x14ac:dyDescent="0.35">
      <c r="A15" s="64" t="s">
        <v>159</v>
      </c>
      <c r="B15" s="114">
        <v>5.096784E-3</v>
      </c>
      <c r="C15" s="65"/>
      <c r="D15" s="110" t="s">
        <v>7</v>
      </c>
      <c r="E15" s="112">
        <v>5.3781549999999999E-3</v>
      </c>
    </row>
    <row r="16" spans="1:5" x14ac:dyDescent="0.35">
      <c r="C16" s="65"/>
      <c r="D16" s="110" t="s">
        <v>20</v>
      </c>
      <c r="E16" s="112">
        <v>7.022024E-3</v>
      </c>
    </row>
    <row r="17" spans="3:5" x14ac:dyDescent="0.35">
      <c r="C17" s="65"/>
      <c r="D17" s="64" t="s">
        <v>160</v>
      </c>
      <c r="E17" s="114">
        <v>3.0741879999999999E-2</v>
      </c>
    </row>
  </sheetData>
  <sortState ref="D5:E22">
    <sortCondition ref="E5:E22"/>
  </sortState>
  <conditionalFormatting sqref="B5:C15 E5:E17 C16:C17">
    <cfRule type="containsBlanks" dxfId="20" priority="1">
      <formula>LEN(TRIM(B5))=0</formula>
    </cfRule>
    <cfRule type="cellIs" dxfId="19" priority="2" operator="equal">
      <formula>" "</formula>
    </cfRule>
    <cfRule type="cellIs" dxfId="18" priority="3" operator="lessThan">
      <formula>0.01</formula>
    </cfRule>
    <cfRule type="cellIs" dxfId="17" priority="4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43"/>
  <sheetViews>
    <sheetView workbookViewId="0">
      <pane ySplit="4" topLeftCell="A5" activePane="bottomLeft" state="frozen"/>
      <selection pane="bottomLeft" activeCell="G43" sqref="E4:G43"/>
    </sheetView>
  </sheetViews>
  <sheetFormatPr defaultRowHeight="14.5" x14ac:dyDescent="0.35"/>
  <cols>
    <col min="1" max="1" width="16.54296875" bestFit="1" customWidth="1"/>
    <col min="5" max="5" width="16.54296875" bestFit="1" customWidth="1"/>
    <col min="6" max="6" width="9.6328125" customWidth="1"/>
  </cols>
  <sheetData>
    <row r="4" spans="1:7" s="105" customFormat="1" ht="28.5" customHeight="1" x14ac:dyDescent="0.35">
      <c r="A4" s="107" t="s">
        <v>0</v>
      </c>
      <c r="B4" s="109" t="s">
        <v>286</v>
      </c>
      <c r="E4" s="107" t="s">
        <v>0</v>
      </c>
      <c r="F4" s="115" t="s">
        <v>3</v>
      </c>
      <c r="G4" s="116" t="s">
        <v>5</v>
      </c>
    </row>
    <row r="5" spans="1:7" x14ac:dyDescent="0.35">
      <c r="A5" s="110" t="s">
        <v>9</v>
      </c>
      <c r="B5" s="112">
        <v>0</v>
      </c>
      <c r="E5" s="110" t="s">
        <v>17</v>
      </c>
      <c r="F5" s="117">
        <v>0.50444</v>
      </c>
      <c r="G5" s="106">
        <v>425</v>
      </c>
    </row>
    <row r="6" spans="1:7" x14ac:dyDescent="0.35">
      <c r="A6" s="110" t="s">
        <v>11</v>
      </c>
      <c r="B6" s="112">
        <v>0</v>
      </c>
      <c r="E6" s="110" t="s">
        <v>192</v>
      </c>
      <c r="F6" s="117">
        <v>0.47758699999999998</v>
      </c>
      <c r="G6" s="106">
        <v>159</v>
      </c>
    </row>
    <row r="7" spans="1:7" x14ac:dyDescent="0.35">
      <c r="A7" s="110" t="s">
        <v>36</v>
      </c>
      <c r="B7" s="112">
        <v>0</v>
      </c>
      <c r="E7" s="110" t="s">
        <v>187</v>
      </c>
      <c r="F7" s="117">
        <v>0.45477849999999997</v>
      </c>
      <c r="G7" s="106">
        <v>235</v>
      </c>
    </row>
    <row r="8" spans="1:7" x14ac:dyDescent="0.35">
      <c r="A8" s="110" t="s">
        <v>21</v>
      </c>
      <c r="B8" s="112">
        <v>0</v>
      </c>
      <c r="E8" s="110" t="s">
        <v>158</v>
      </c>
      <c r="F8" s="117">
        <v>0.44425999999999999</v>
      </c>
      <c r="G8" s="106">
        <v>174</v>
      </c>
    </row>
    <row r="9" spans="1:7" x14ac:dyDescent="0.35">
      <c r="A9" s="110" t="s">
        <v>13</v>
      </c>
      <c r="B9" s="112">
        <v>0</v>
      </c>
      <c r="E9" s="110" t="s">
        <v>159</v>
      </c>
      <c r="F9" s="117">
        <v>0.42370000000000002</v>
      </c>
      <c r="G9" s="106">
        <v>320</v>
      </c>
    </row>
    <row r="10" spans="1:7" x14ac:dyDescent="0.35">
      <c r="A10" s="110" t="s">
        <v>16</v>
      </c>
      <c r="B10" s="112">
        <v>0</v>
      </c>
      <c r="E10" s="110" t="s">
        <v>7</v>
      </c>
      <c r="F10" s="117">
        <v>0.38247500000000001</v>
      </c>
      <c r="G10" s="106">
        <v>245</v>
      </c>
    </row>
    <row r="11" spans="1:7" x14ac:dyDescent="0.35">
      <c r="A11" s="110" t="s">
        <v>27</v>
      </c>
      <c r="B11" s="112">
        <v>0</v>
      </c>
      <c r="E11" s="110" t="s">
        <v>27</v>
      </c>
      <c r="F11" s="117">
        <v>0.3715</v>
      </c>
      <c r="G11" s="106">
        <v>370</v>
      </c>
    </row>
    <row r="12" spans="1:7" x14ac:dyDescent="0.35">
      <c r="A12" s="110" t="s">
        <v>7</v>
      </c>
      <c r="B12" s="112">
        <v>0</v>
      </c>
      <c r="E12" s="110" t="s">
        <v>36</v>
      </c>
      <c r="F12" s="117">
        <v>0.36193999999999998</v>
      </c>
      <c r="G12" s="106">
        <v>442</v>
      </c>
    </row>
    <row r="13" spans="1:7" x14ac:dyDescent="0.35">
      <c r="A13" s="110" t="s">
        <v>8</v>
      </c>
      <c r="B13" s="112">
        <v>0</v>
      </c>
      <c r="E13" s="110" t="s">
        <v>19</v>
      </c>
      <c r="F13" s="117">
        <v>0.358377</v>
      </c>
      <c r="G13" s="106">
        <v>372</v>
      </c>
    </row>
    <row r="14" spans="1:7" x14ac:dyDescent="0.35">
      <c r="A14" s="110" t="s">
        <v>18</v>
      </c>
      <c r="B14" s="112">
        <v>0</v>
      </c>
      <c r="E14" s="110" t="s">
        <v>11</v>
      </c>
      <c r="F14" s="117">
        <v>0.35056900000000002</v>
      </c>
      <c r="G14" s="106">
        <v>537</v>
      </c>
    </row>
    <row r="15" spans="1:7" x14ac:dyDescent="0.35">
      <c r="A15" s="110" t="s">
        <v>19</v>
      </c>
      <c r="B15" s="112">
        <v>0</v>
      </c>
      <c r="E15" s="110" t="s">
        <v>34</v>
      </c>
      <c r="F15" s="117">
        <v>0.32223000000000002</v>
      </c>
      <c r="G15" s="106">
        <v>526</v>
      </c>
    </row>
    <row r="16" spans="1:7" x14ac:dyDescent="0.35">
      <c r="A16" s="110" t="s">
        <v>191</v>
      </c>
      <c r="B16" s="112">
        <v>0</v>
      </c>
      <c r="E16" s="110" t="s">
        <v>21</v>
      </c>
      <c r="F16" s="117">
        <v>0.30937999999999999</v>
      </c>
      <c r="G16" s="106">
        <v>750</v>
      </c>
    </row>
    <row r="17" spans="1:7" x14ac:dyDescent="0.35">
      <c r="A17" s="110" t="s">
        <v>37</v>
      </c>
      <c r="B17" s="112">
        <v>0</v>
      </c>
      <c r="E17" s="110" t="s">
        <v>22</v>
      </c>
      <c r="F17" s="117">
        <v>0.30238999999999999</v>
      </c>
      <c r="G17" s="106">
        <v>350</v>
      </c>
    </row>
    <row r="18" spans="1:7" x14ac:dyDescent="0.35">
      <c r="A18" s="110" t="s">
        <v>17</v>
      </c>
      <c r="B18" s="112">
        <v>0</v>
      </c>
      <c r="E18" s="110" t="s">
        <v>191</v>
      </c>
      <c r="F18" s="117">
        <v>0.29379</v>
      </c>
      <c r="G18" s="106">
        <v>375</v>
      </c>
    </row>
    <row r="19" spans="1:7" x14ac:dyDescent="0.35">
      <c r="A19" s="110" t="s">
        <v>34</v>
      </c>
      <c r="B19" s="112">
        <v>0</v>
      </c>
      <c r="E19" s="110" t="s">
        <v>37</v>
      </c>
      <c r="F19" s="117">
        <v>0.28615000000000002</v>
      </c>
      <c r="G19" s="106">
        <v>332</v>
      </c>
    </row>
    <row r="20" spans="1:7" x14ac:dyDescent="0.35">
      <c r="A20" s="110" t="s">
        <v>38</v>
      </c>
      <c r="B20" s="112">
        <v>0</v>
      </c>
      <c r="E20" s="110" t="s">
        <v>10</v>
      </c>
      <c r="F20" s="117">
        <v>0.28370000000000001</v>
      </c>
      <c r="G20" s="106">
        <v>204</v>
      </c>
    </row>
    <row r="21" spans="1:7" x14ac:dyDescent="0.35">
      <c r="A21" s="110" t="s">
        <v>159</v>
      </c>
      <c r="B21" s="112">
        <v>0</v>
      </c>
      <c r="E21" s="110" t="s">
        <v>190</v>
      </c>
      <c r="F21" s="117">
        <v>0.28370000000000001</v>
      </c>
      <c r="G21" s="106">
        <v>608</v>
      </c>
    </row>
    <row r="22" spans="1:7" x14ac:dyDescent="0.35">
      <c r="A22" s="110" t="s">
        <v>190</v>
      </c>
      <c r="B22" s="112">
        <v>3.170546E-6</v>
      </c>
      <c r="E22" s="110" t="s">
        <v>38</v>
      </c>
      <c r="F22" s="117">
        <v>0.28277000000000002</v>
      </c>
      <c r="G22" s="106">
        <v>837</v>
      </c>
    </row>
    <row r="23" spans="1:7" x14ac:dyDescent="0.35">
      <c r="A23" s="110" t="s">
        <v>15</v>
      </c>
      <c r="B23" s="112">
        <v>9.1835870000000007E-6</v>
      </c>
      <c r="E23" s="110" t="s">
        <v>8</v>
      </c>
      <c r="F23" s="117">
        <v>0.27465000000000001</v>
      </c>
      <c r="G23" s="106">
        <v>589</v>
      </c>
    </row>
    <row r="24" spans="1:7" x14ac:dyDescent="0.35">
      <c r="A24" s="110" t="s">
        <v>157</v>
      </c>
      <c r="B24" s="112">
        <v>1.2877369999999999E-5</v>
      </c>
      <c r="E24" s="110" t="s">
        <v>16</v>
      </c>
      <c r="F24" s="117">
        <v>0.266065</v>
      </c>
      <c r="G24" s="106">
        <v>748</v>
      </c>
    </row>
    <row r="25" spans="1:7" x14ac:dyDescent="0.35">
      <c r="A25" s="110" t="s">
        <v>24</v>
      </c>
      <c r="B25" s="112">
        <v>1.9042739999999999E-5</v>
      </c>
      <c r="E25" s="110" t="s">
        <v>14</v>
      </c>
      <c r="F25" s="117">
        <v>0.25957999999999998</v>
      </c>
      <c r="G25" s="106">
        <v>206</v>
      </c>
    </row>
    <row r="26" spans="1:7" x14ac:dyDescent="0.35">
      <c r="A26" s="110" t="s">
        <v>28</v>
      </c>
      <c r="B26" s="112">
        <v>3.5480649999999997E-5</v>
      </c>
      <c r="E26" s="110" t="s">
        <v>24</v>
      </c>
      <c r="F26" s="117">
        <v>0.25435000000000002</v>
      </c>
      <c r="G26" s="106">
        <v>647</v>
      </c>
    </row>
    <row r="27" spans="1:7" x14ac:dyDescent="0.35">
      <c r="A27" s="110" t="s">
        <v>187</v>
      </c>
      <c r="B27" s="112">
        <v>3.9588010000000002E-5</v>
      </c>
      <c r="E27" s="110" t="s">
        <v>9</v>
      </c>
      <c r="F27" s="117">
        <v>0.24890000000000001</v>
      </c>
      <c r="G27" s="106">
        <v>577</v>
      </c>
    </row>
    <row r="28" spans="1:7" x14ac:dyDescent="0.35">
      <c r="A28" s="110" t="s">
        <v>14</v>
      </c>
      <c r="B28" s="112">
        <v>1.8302330000000001E-4</v>
      </c>
      <c r="E28" s="110" t="s">
        <v>13</v>
      </c>
      <c r="F28" s="117">
        <v>0.227663</v>
      </c>
      <c r="G28" s="106">
        <v>577</v>
      </c>
    </row>
    <row r="29" spans="1:7" x14ac:dyDescent="0.35">
      <c r="A29" s="110" t="s">
        <v>10</v>
      </c>
      <c r="B29" s="112">
        <v>2.8844470000000003E-4</v>
      </c>
      <c r="E29" s="110" t="s">
        <v>186</v>
      </c>
      <c r="F29" s="117">
        <v>0.22700000000000001</v>
      </c>
      <c r="G29" s="106">
        <v>152</v>
      </c>
    </row>
    <row r="30" spans="1:7" x14ac:dyDescent="0.35">
      <c r="A30" s="110" t="s">
        <v>22</v>
      </c>
      <c r="B30" s="112">
        <v>5.3360069999999998E-4</v>
      </c>
      <c r="E30" s="110" t="s">
        <v>15</v>
      </c>
      <c r="F30" s="117">
        <v>0.22356999999999999</v>
      </c>
      <c r="G30" s="106">
        <v>436</v>
      </c>
    </row>
    <row r="31" spans="1:7" x14ac:dyDescent="0.35">
      <c r="A31" s="110" t="s">
        <v>26</v>
      </c>
      <c r="B31" s="112">
        <v>1.243117E-3</v>
      </c>
      <c r="E31" s="110" t="s">
        <v>18</v>
      </c>
      <c r="F31" s="117">
        <v>0.2223</v>
      </c>
      <c r="G31" s="106">
        <v>1119</v>
      </c>
    </row>
    <row r="32" spans="1:7" x14ac:dyDescent="0.35">
      <c r="A32" s="110" t="s">
        <v>12</v>
      </c>
      <c r="B32" s="112">
        <v>2.2653669999999999E-3</v>
      </c>
      <c r="E32" s="110" t="s">
        <v>35</v>
      </c>
      <c r="F32" s="117">
        <v>0.21435999999999999</v>
      </c>
      <c r="G32" s="106">
        <v>574</v>
      </c>
    </row>
    <row r="33" spans="1:7" x14ac:dyDescent="0.35">
      <c r="A33" s="110" t="s">
        <v>25</v>
      </c>
      <c r="B33" s="112">
        <v>3.1695180000000001E-3</v>
      </c>
      <c r="E33" s="110" t="s">
        <v>20</v>
      </c>
      <c r="F33" s="117">
        <v>0.20982000000000001</v>
      </c>
      <c r="G33" s="106">
        <v>341</v>
      </c>
    </row>
    <row r="34" spans="1:7" x14ac:dyDescent="0.35">
      <c r="A34" s="110" t="s">
        <v>158</v>
      </c>
      <c r="B34" s="112">
        <v>3.362159E-3</v>
      </c>
      <c r="E34" s="110" t="s">
        <v>23</v>
      </c>
      <c r="F34" s="117">
        <v>0.19755</v>
      </c>
      <c r="G34" s="106">
        <v>1614</v>
      </c>
    </row>
    <row r="35" spans="1:7" x14ac:dyDescent="0.35">
      <c r="A35" s="110" t="s">
        <v>23</v>
      </c>
      <c r="B35" s="112">
        <v>3.5290090000000001E-3</v>
      </c>
      <c r="E35" s="110" t="s">
        <v>26</v>
      </c>
      <c r="F35" s="117">
        <v>0.19750000000000001</v>
      </c>
      <c r="G35" s="106">
        <v>313</v>
      </c>
    </row>
    <row r="36" spans="1:7" x14ac:dyDescent="0.35">
      <c r="A36" s="110" t="s">
        <v>35</v>
      </c>
      <c r="B36" s="112">
        <v>4.2760454000000002E-3</v>
      </c>
      <c r="E36" s="110" t="s">
        <v>160</v>
      </c>
      <c r="F36" s="117">
        <v>0.19608999999999999</v>
      </c>
      <c r="G36" s="106">
        <v>171</v>
      </c>
    </row>
    <row r="37" spans="1:7" x14ac:dyDescent="0.35">
      <c r="A37" s="110" t="s">
        <v>39</v>
      </c>
      <c r="B37" s="112">
        <v>8.0873275999999994E-3</v>
      </c>
      <c r="E37" s="110" t="s">
        <v>156</v>
      </c>
      <c r="F37" s="117">
        <v>0.19570000000000001</v>
      </c>
      <c r="G37" s="106">
        <v>1239</v>
      </c>
    </row>
    <row r="38" spans="1:7" x14ac:dyDescent="0.35">
      <c r="A38" s="110" t="s">
        <v>188</v>
      </c>
      <c r="B38" s="112">
        <v>1.1923039999999999E-2</v>
      </c>
      <c r="E38" s="110" t="s">
        <v>188</v>
      </c>
      <c r="F38" s="117">
        <v>0.18856800000000001</v>
      </c>
      <c r="G38" s="106">
        <v>324</v>
      </c>
    </row>
    <row r="39" spans="1:7" x14ac:dyDescent="0.35">
      <c r="A39" s="110" t="s">
        <v>156</v>
      </c>
      <c r="B39" s="112">
        <v>1.2575340000000001E-2</v>
      </c>
      <c r="E39" s="110" t="s">
        <v>25</v>
      </c>
      <c r="F39" s="117">
        <v>0.18329999999999999</v>
      </c>
      <c r="G39" s="106">
        <v>729</v>
      </c>
    </row>
    <row r="40" spans="1:7" x14ac:dyDescent="0.35">
      <c r="A40" s="110" t="s">
        <v>20</v>
      </c>
      <c r="B40" s="112">
        <v>1.5616440000000001E-2</v>
      </c>
      <c r="E40" s="110" t="s">
        <v>39</v>
      </c>
      <c r="F40" s="117">
        <v>0.12636</v>
      </c>
      <c r="G40" s="106">
        <v>372</v>
      </c>
    </row>
    <row r="41" spans="1:7" x14ac:dyDescent="0.35">
      <c r="A41" s="110" t="s">
        <v>192</v>
      </c>
      <c r="B41" s="112">
        <v>1.9133540000000001E-2</v>
      </c>
      <c r="E41" s="110" t="s">
        <v>12</v>
      </c>
      <c r="F41" s="117">
        <v>0.10129000000000001</v>
      </c>
      <c r="G41" s="106">
        <v>409</v>
      </c>
    </row>
    <row r="42" spans="1:7" x14ac:dyDescent="0.35">
      <c r="A42" s="110" t="s">
        <v>160</v>
      </c>
      <c r="B42" s="112">
        <v>4.6345150000000002E-2</v>
      </c>
      <c r="E42" s="110" t="s">
        <v>157</v>
      </c>
      <c r="F42" s="117">
        <v>0.1</v>
      </c>
      <c r="G42" s="106">
        <v>429</v>
      </c>
    </row>
    <row r="43" spans="1:7" x14ac:dyDescent="0.35">
      <c r="A43" s="64" t="s">
        <v>186</v>
      </c>
      <c r="B43" s="114">
        <v>6.8750919999999993E-2</v>
      </c>
      <c r="E43" s="64" t="s">
        <v>28</v>
      </c>
      <c r="F43" s="118">
        <v>9.9934999999999996E-2</v>
      </c>
      <c r="G43" s="119">
        <v>845</v>
      </c>
    </row>
  </sheetData>
  <sortState ref="E5:G43">
    <sortCondition descending="1" ref="F5:F43"/>
  </sortState>
  <conditionalFormatting sqref="B5:B43">
    <cfRule type="containsBlanks" dxfId="16" priority="4">
      <formula>LEN(TRIM(B5))=0</formula>
    </cfRule>
    <cfRule type="cellIs" dxfId="15" priority="5" operator="equal">
      <formula>" "</formula>
    </cfRule>
    <cfRule type="cellIs" dxfId="14" priority="6" operator="lessThan">
      <formula>0.01</formula>
    </cfRule>
    <cfRule type="cellIs" dxfId="13" priority="7" operator="lessThan">
      <formula>0.05</formula>
    </cfRule>
  </conditionalFormatting>
  <conditionalFormatting sqref="F5:F43">
    <cfRule type="cellIs" dxfId="12" priority="1" operator="greaterThan">
      <formula>0.5</formula>
    </cfRule>
    <cfRule type="cellIs" dxfId="11" priority="2" operator="between">
      <formula>0.25</formula>
      <formula>0.5</formula>
    </cfRule>
    <cfRule type="cellIs" dxfId="10" priority="3" operator="lessThan">
      <formula>0.25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1"/>
  <sheetViews>
    <sheetView workbookViewId="0">
      <selection activeCell="M9" sqref="M9"/>
    </sheetView>
  </sheetViews>
  <sheetFormatPr defaultRowHeight="14.5" x14ac:dyDescent="0.35"/>
  <cols>
    <col min="1" max="1" width="16.6328125" bestFit="1" customWidth="1"/>
  </cols>
  <sheetData>
    <row r="2" spans="1:2" x14ac:dyDescent="0.35">
      <c r="A2" s="107" t="s">
        <v>0</v>
      </c>
      <c r="B2" s="107" t="s">
        <v>177</v>
      </c>
    </row>
    <row r="3" spans="1:2" x14ac:dyDescent="0.35">
      <c r="A3" s="122" t="s">
        <v>9</v>
      </c>
      <c r="B3" s="125">
        <v>0</v>
      </c>
    </row>
    <row r="4" spans="1:2" x14ac:dyDescent="0.35">
      <c r="A4" s="122" t="s">
        <v>24</v>
      </c>
      <c r="B4" s="125">
        <v>0</v>
      </c>
    </row>
    <row r="5" spans="1:2" x14ac:dyDescent="0.35">
      <c r="A5" s="122" t="s">
        <v>8</v>
      </c>
      <c r="B5" s="125">
        <v>0</v>
      </c>
    </row>
    <row r="6" spans="1:2" x14ac:dyDescent="0.35">
      <c r="A6" s="122" t="s">
        <v>7</v>
      </c>
      <c r="B6" s="125">
        <v>2.8226770000000001E-6</v>
      </c>
    </row>
    <row r="7" spans="1:2" x14ac:dyDescent="0.35">
      <c r="A7" s="122" t="s">
        <v>11</v>
      </c>
      <c r="B7" s="125">
        <v>1.4819449999999999E-5</v>
      </c>
    </row>
    <row r="8" spans="1:2" x14ac:dyDescent="0.35">
      <c r="A8" s="122" t="s">
        <v>158</v>
      </c>
      <c r="B8" s="125">
        <v>2.575306E-5</v>
      </c>
    </row>
    <row r="9" spans="1:2" x14ac:dyDescent="0.35">
      <c r="A9" s="122" t="s">
        <v>16</v>
      </c>
      <c r="B9" s="125">
        <v>3.7800160000000002E-5</v>
      </c>
    </row>
    <row r="10" spans="1:2" x14ac:dyDescent="0.35">
      <c r="A10" s="122" t="s">
        <v>25</v>
      </c>
      <c r="B10" s="125">
        <v>2.6361750000000002E-4</v>
      </c>
    </row>
    <row r="11" spans="1:2" x14ac:dyDescent="0.35">
      <c r="A11" s="122" t="s">
        <v>21</v>
      </c>
      <c r="B11" s="110">
        <v>1.5144352099999999E-2</v>
      </c>
    </row>
    <row r="12" spans="1:2" x14ac:dyDescent="0.35">
      <c r="A12" s="123" t="s">
        <v>160</v>
      </c>
      <c r="B12" s="64">
        <v>1.9453219000000001E-2</v>
      </c>
    </row>
    <row r="13" spans="1:2" x14ac:dyDescent="0.35">
      <c r="A13" s="122" t="s">
        <v>34</v>
      </c>
      <c r="B13" s="125">
        <v>6.7905320000000005E-2</v>
      </c>
    </row>
    <row r="14" spans="1:2" x14ac:dyDescent="0.35">
      <c r="A14" s="122" t="s">
        <v>156</v>
      </c>
      <c r="B14" s="110">
        <v>0.14671878320000001</v>
      </c>
    </row>
    <row r="15" spans="1:2" x14ac:dyDescent="0.35">
      <c r="A15" s="122" t="s">
        <v>26</v>
      </c>
      <c r="B15" s="125">
        <v>0.1620075</v>
      </c>
    </row>
    <row r="16" spans="1:2" x14ac:dyDescent="0.35">
      <c r="A16" s="122" t="s">
        <v>14</v>
      </c>
      <c r="B16" s="125">
        <v>0.19714889999999999</v>
      </c>
    </row>
    <row r="17" spans="1:2" x14ac:dyDescent="0.35">
      <c r="A17" s="122" t="s">
        <v>37</v>
      </c>
      <c r="B17" s="110">
        <v>0.22479593149999999</v>
      </c>
    </row>
    <row r="18" spans="1:2" x14ac:dyDescent="0.35">
      <c r="A18" s="122" t="s">
        <v>20</v>
      </c>
      <c r="B18" s="125">
        <v>0.23305999999999999</v>
      </c>
    </row>
    <row r="19" spans="1:2" x14ac:dyDescent="0.35">
      <c r="A19" s="122" t="s">
        <v>157</v>
      </c>
      <c r="B19" s="110">
        <v>0.32813562200000002</v>
      </c>
    </row>
    <row r="20" spans="1:2" x14ac:dyDescent="0.35">
      <c r="A20" s="122" t="s">
        <v>19</v>
      </c>
      <c r="B20" s="125">
        <v>0.37554090000000001</v>
      </c>
    </row>
    <row r="21" spans="1:2" x14ac:dyDescent="0.35">
      <c r="A21" s="122" t="s">
        <v>18</v>
      </c>
      <c r="B21" s="125">
        <v>0.5056406</v>
      </c>
    </row>
    <row r="22" spans="1:2" x14ac:dyDescent="0.35">
      <c r="A22" s="122" t="s">
        <v>10</v>
      </c>
      <c r="B22" s="110">
        <v>0.58243021429999997</v>
      </c>
    </row>
    <row r="23" spans="1:2" x14ac:dyDescent="0.35">
      <c r="A23" s="122" t="s">
        <v>15</v>
      </c>
      <c r="B23" s="125">
        <v>0.61532279999999995</v>
      </c>
    </row>
    <row r="24" spans="1:2" x14ac:dyDescent="0.35">
      <c r="A24" s="122" t="s">
        <v>159</v>
      </c>
      <c r="B24" s="125">
        <v>0.61989110000000003</v>
      </c>
    </row>
    <row r="25" spans="1:2" x14ac:dyDescent="0.35">
      <c r="A25" s="122" t="s">
        <v>22</v>
      </c>
      <c r="B25" s="125">
        <v>0.62718669999999999</v>
      </c>
    </row>
    <row r="26" spans="1:2" x14ac:dyDescent="0.35">
      <c r="A26" s="122" t="s">
        <v>17</v>
      </c>
      <c r="B26" s="125">
        <v>0.81774119999999995</v>
      </c>
    </row>
    <row r="27" spans="1:2" x14ac:dyDescent="0.35">
      <c r="A27" s="122" t="s">
        <v>27</v>
      </c>
      <c r="B27" s="125">
        <v>0.86730890000000005</v>
      </c>
    </row>
    <row r="28" spans="1:2" x14ac:dyDescent="0.35">
      <c r="A28" s="122" t="s">
        <v>36</v>
      </c>
      <c r="B28" s="125"/>
    </row>
    <row r="29" spans="1:2" x14ac:dyDescent="0.35">
      <c r="A29" s="122" t="s">
        <v>23</v>
      </c>
      <c r="B29" s="125"/>
    </row>
    <row r="30" spans="1:2" x14ac:dyDescent="0.35">
      <c r="A30" s="122" t="s">
        <v>35</v>
      </c>
      <c r="B30" s="110"/>
    </row>
    <row r="31" spans="1:2" x14ac:dyDescent="0.35">
      <c r="A31" s="122" t="s">
        <v>13</v>
      </c>
      <c r="B31" s="125"/>
    </row>
    <row r="32" spans="1:2" x14ac:dyDescent="0.35">
      <c r="A32" s="122" t="s">
        <v>28</v>
      </c>
      <c r="B32" s="125"/>
    </row>
    <row r="33" spans="1:2" x14ac:dyDescent="0.35">
      <c r="A33" s="122" t="s">
        <v>39</v>
      </c>
      <c r="B33" s="125"/>
    </row>
    <row r="34" spans="1:2" x14ac:dyDescent="0.35">
      <c r="A34" s="122" t="s">
        <v>12</v>
      </c>
      <c r="B34" s="125"/>
    </row>
    <row r="35" spans="1:2" x14ac:dyDescent="0.35">
      <c r="A35" s="122" t="s">
        <v>191</v>
      </c>
      <c r="B35" s="110"/>
    </row>
    <row r="36" spans="1:2" x14ac:dyDescent="0.35">
      <c r="A36" s="122" t="s">
        <v>38</v>
      </c>
      <c r="B36" s="125"/>
    </row>
    <row r="37" spans="1:2" x14ac:dyDescent="0.35">
      <c r="A37" s="122" t="s">
        <v>190</v>
      </c>
      <c r="B37" s="110"/>
    </row>
    <row r="38" spans="1:2" x14ac:dyDescent="0.35">
      <c r="A38" s="122" t="s">
        <v>187</v>
      </c>
      <c r="B38" s="125"/>
    </row>
    <row r="39" spans="1:2" x14ac:dyDescent="0.35">
      <c r="A39" s="122" t="s">
        <v>188</v>
      </c>
      <c r="B39" s="125"/>
    </row>
    <row r="40" spans="1:2" x14ac:dyDescent="0.35">
      <c r="A40" s="122" t="s">
        <v>186</v>
      </c>
      <c r="B40" s="125"/>
    </row>
    <row r="41" spans="1:2" x14ac:dyDescent="0.35">
      <c r="A41" s="123" t="s">
        <v>6</v>
      </c>
      <c r="B41" s="64"/>
    </row>
  </sheetData>
  <sortState ref="A3:B41">
    <sortCondition ref="B3:B41"/>
  </sortState>
  <conditionalFormatting sqref="B3:B41">
    <cfRule type="containsBlanks" dxfId="9" priority="1">
      <formula>LEN(TRIM(B3))=0</formula>
    </cfRule>
    <cfRule type="containsBlanks" priority="2">
      <formula>LEN(TRIM(B3))=0</formula>
    </cfRule>
    <cfRule type="cellIs" dxfId="8" priority="3" operator="lessThan">
      <formula>0.01</formula>
    </cfRule>
    <cfRule type="cellIs" dxfId="7" priority="4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opLeftCell="A25" workbookViewId="0">
      <selection sqref="A1:A40"/>
    </sheetView>
  </sheetViews>
  <sheetFormatPr defaultRowHeight="14.5" x14ac:dyDescent="0.35"/>
  <cols>
    <col min="1" max="1" width="16.6328125" bestFit="1" customWidth="1"/>
    <col min="3" max="3" width="8.7265625" style="106"/>
  </cols>
  <sheetData>
    <row r="1" spans="1:3" ht="29.5" customHeight="1" x14ac:dyDescent="0.35">
      <c r="A1" s="107" t="s">
        <v>0</v>
      </c>
      <c r="B1" s="108" t="s">
        <v>3</v>
      </c>
      <c r="C1" s="116" t="s">
        <v>5</v>
      </c>
    </row>
    <row r="2" spans="1:3" x14ac:dyDescent="0.35">
      <c r="A2" s="122" t="s">
        <v>19</v>
      </c>
      <c r="B2" s="75">
        <v>0.65559999999999996</v>
      </c>
      <c r="C2" s="106">
        <v>139</v>
      </c>
    </row>
    <row r="3" spans="1:3" x14ac:dyDescent="0.35">
      <c r="A3" s="122" t="s">
        <v>27</v>
      </c>
      <c r="B3" s="75">
        <v>0.6331</v>
      </c>
      <c r="C3" s="106">
        <v>171</v>
      </c>
    </row>
    <row r="4" spans="1:3" x14ac:dyDescent="0.35">
      <c r="A4" s="122" t="s">
        <v>187</v>
      </c>
      <c r="B4" s="75">
        <v>0.61450000000000005</v>
      </c>
      <c r="C4" s="106">
        <v>134</v>
      </c>
    </row>
    <row r="5" spans="1:3" x14ac:dyDescent="0.35">
      <c r="A5" s="122" t="s">
        <v>158</v>
      </c>
      <c r="B5" s="75">
        <v>0.58484999999999998</v>
      </c>
      <c r="C5" s="106">
        <v>138</v>
      </c>
    </row>
    <row r="6" spans="1:3" x14ac:dyDescent="0.35">
      <c r="A6" s="122" t="s">
        <v>34</v>
      </c>
      <c r="B6" s="120">
        <v>0.48732999999999999</v>
      </c>
      <c r="C6" s="106">
        <v>269</v>
      </c>
    </row>
    <row r="7" spans="1:3" x14ac:dyDescent="0.35">
      <c r="A7" s="122" t="s">
        <v>10</v>
      </c>
      <c r="B7" s="120">
        <v>0.47467999999999999</v>
      </c>
      <c r="C7" s="106">
        <v>130</v>
      </c>
    </row>
    <row r="8" spans="1:3" x14ac:dyDescent="0.35">
      <c r="A8" s="122" t="s">
        <v>17</v>
      </c>
      <c r="B8" s="120">
        <v>0.45590000000000003</v>
      </c>
      <c r="C8" s="106">
        <v>259</v>
      </c>
    </row>
    <row r="9" spans="1:3" x14ac:dyDescent="0.35">
      <c r="A9" s="122" t="s">
        <v>14</v>
      </c>
      <c r="B9" s="120">
        <v>0.4264</v>
      </c>
      <c r="C9" s="106">
        <v>133</v>
      </c>
    </row>
    <row r="10" spans="1:3" x14ac:dyDescent="0.35">
      <c r="A10" s="122" t="s">
        <v>38</v>
      </c>
      <c r="B10" s="120">
        <v>0.41508</v>
      </c>
      <c r="C10" s="106">
        <v>437</v>
      </c>
    </row>
    <row r="11" spans="1:3" x14ac:dyDescent="0.35">
      <c r="A11" s="122" t="s">
        <v>7</v>
      </c>
      <c r="B11" s="120">
        <v>0.4083</v>
      </c>
      <c r="C11" s="106">
        <v>245</v>
      </c>
    </row>
    <row r="12" spans="1:3" x14ac:dyDescent="0.35">
      <c r="A12" s="122" t="s">
        <v>190</v>
      </c>
      <c r="B12" s="120">
        <v>0.40117000000000003</v>
      </c>
      <c r="C12" s="106">
        <v>362</v>
      </c>
    </row>
    <row r="13" spans="1:3" x14ac:dyDescent="0.35">
      <c r="A13" s="122" t="s">
        <v>16</v>
      </c>
      <c r="B13" s="120">
        <v>0.39300000000000002</v>
      </c>
      <c r="C13" s="106">
        <v>374</v>
      </c>
    </row>
    <row r="14" spans="1:3" x14ac:dyDescent="0.35">
      <c r="A14" s="122" t="s">
        <v>191</v>
      </c>
      <c r="B14" s="120">
        <v>0.37990000000000002</v>
      </c>
      <c r="C14" s="106">
        <v>205</v>
      </c>
    </row>
    <row r="15" spans="1:3" x14ac:dyDescent="0.35">
      <c r="A15" s="122" t="s">
        <v>22</v>
      </c>
      <c r="B15" s="120">
        <v>0.36575999999999997</v>
      </c>
      <c r="C15" s="106">
        <v>258</v>
      </c>
    </row>
    <row r="16" spans="1:3" x14ac:dyDescent="0.35">
      <c r="A16" s="122" t="s">
        <v>186</v>
      </c>
      <c r="B16" s="120">
        <v>0.36249999999999999</v>
      </c>
      <c r="C16" s="106">
        <v>106</v>
      </c>
    </row>
    <row r="17" spans="1:3" x14ac:dyDescent="0.35">
      <c r="A17" s="122" t="s">
        <v>36</v>
      </c>
      <c r="B17" s="120">
        <v>0.3619</v>
      </c>
      <c r="C17" s="106">
        <v>442</v>
      </c>
    </row>
    <row r="18" spans="1:3" x14ac:dyDescent="0.35">
      <c r="A18" s="122" t="s">
        <v>21</v>
      </c>
      <c r="B18" s="120">
        <v>0.35499999999999998</v>
      </c>
      <c r="C18" s="106">
        <v>650</v>
      </c>
    </row>
    <row r="19" spans="1:3" x14ac:dyDescent="0.35">
      <c r="A19" s="122" t="s">
        <v>159</v>
      </c>
      <c r="B19" s="120">
        <v>0.35399999999999998</v>
      </c>
      <c r="C19" s="106">
        <v>217</v>
      </c>
    </row>
    <row r="20" spans="1:3" x14ac:dyDescent="0.35">
      <c r="A20" s="122" t="s">
        <v>6</v>
      </c>
      <c r="B20" s="120">
        <v>0.35270000000000001</v>
      </c>
      <c r="C20" s="106">
        <v>268</v>
      </c>
    </row>
    <row r="21" spans="1:3" x14ac:dyDescent="0.35">
      <c r="A21" s="122" t="s">
        <v>11</v>
      </c>
      <c r="B21" s="120">
        <v>0.34549999999999997</v>
      </c>
      <c r="C21" s="106">
        <v>537</v>
      </c>
    </row>
    <row r="22" spans="1:3" x14ac:dyDescent="0.35">
      <c r="A22" s="122" t="s">
        <v>13</v>
      </c>
      <c r="B22" s="120">
        <v>0.32995000000000002</v>
      </c>
      <c r="C22" s="106">
        <v>310</v>
      </c>
    </row>
    <row r="23" spans="1:3" x14ac:dyDescent="0.35">
      <c r="A23" s="122" t="s">
        <v>15</v>
      </c>
      <c r="B23" s="120">
        <v>0.32990000000000003</v>
      </c>
      <c r="C23" s="106">
        <v>242</v>
      </c>
    </row>
    <row r="24" spans="1:3" x14ac:dyDescent="0.35">
      <c r="A24" s="122" t="s">
        <v>37</v>
      </c>
      <c r="B24" s="120">
        <v>0.31698999999999999</v>
      </c>
      <c r="C24" s="106">
        <v>208</v>
      </c>
    </row>
    <row r="25" spans="1:3" x14ac:dyDescent="0.35">
      <c r="A25" s="122" t="s">
        <v>188</v>
      </c>
      <c r="B25" s="120">
        <v>0.31577</v>
      </c>
      <c r="C25" s="106">
        <v>193</v>
      </c>
    </row>
    <row r="26" spans="1:3" x14ac:dyDescent="0.35">
      <c r="A26" s="122" t="s">
        <v>20</v>
      </c>
      <c r="B26" s="120">
        <v>0.300566</v>
      </c>
      <c r="C26" s="106">
        <v>341</v>
      </c>
    </row>
    <row r="27" spans="1:3" x14ac:dyDescent="0.35">
      <c r="A27" s="122" t="s">
        <v>8</v>
      </c>
      <c r="B27" s="120">
        <v>0.27498</v>
      </c>
      <c r="C27" s="106">
        <v>537</v>
      </c>
    </row>
    <row r="28" spans="1:3" x14ac:dyDescent="0.35">
      <c r="A28" s="122" t="s">
        <v>35</v>
      </c>
      <c r="B28" s="120">
        <v>0.27485700000000002</v>
      </c>
      <c r="C28" s="106">
        <v>542</v>
      </c>
    </row>
    <row r="29" spans="1:3" x14ac:dyDescent="0.35">
      <c r="A29" s="122" t="s">
        <v>12</v>
      </c>
      <c r="B29" s="120">
        <v>0.27189999999999998</v>
      </c>
      <c r="C29" s="106">
        <v>222</v>
      </c>
    </row>
    <row r="30" spans="1:3" x14ac:dyDescent="0.35">
      <c r="A30" s="122" t="s">
        <v>18</v>
      </c>
      <c r="B30" s="120">
        <v>0.26578000000000002</v>
      </c>
      <c r="C30" s="106">
        <v>754</v>
      </c>
    </row>
    <row r="31" spans="1:3" x14ac:dyDescent="0.35">
      <c r="A31" s="122" t="s">
        <v>26</v>
      </c>
      <c r="B31" s="120">
        <v>0.26554</v>
      </c>
      <c r="C31" s="106">
        <v>197</v>
      </c>
    </row>
    <row r="32" spans="1:3" x14ac:dyDescent="0.35">
      <c r="A32" s="122" t="s">
        <v>24</v>
      </c>
      <c r="B32" s="121">
        <v>0.24516499999999999</v>
      </c>
      <c r="C32" s="106">
        <v>647</v>
      </c>
    </row>
    <row r="33" spans="1:3" x14ac:dyDescent="0.35">
      <c r="A33" s="122" t="s">
        <v>9</v>
      </c>
      <c r="B33" s="121">
        <v>0.23599999999999999</v>
      </c>
      <c r="C33" s="106">
        <v>577</v>
      </c>
    </row>
    <row r="34" spans="1:3" x14ac:dyDescent="0.35">
      <c r="A34" s="122" t="s">
        <v>23</v>
      </c>
      <c r="B34" s="121">
        <v>0.19755</v>
      </c>
      <c r="C34" s="106">
        <v>1614</v>
      </c>
    </row>
    <row r="35" spans="1:3" x14ac:dyDescent="0.35">
      <c r="A35" s="122" t="s">
        <v>25</v>
      </c>
      <c r="B35" s="121">
        <v>0.19109999999999999</v>
      </c>
      <c r="C35" s="106">
        <v>549</v>
      </c>
    </row>
    <row r="36" spans="1:3" x14ac:dyDescent="0.35">
      <c r="A36" s="122" t="s">
        <v>156</v>
      </c>
      <c r="B36" s="121">
        <v>0.17587</v>
      </c>
      <c r="C36" s="106">
        <v>852</v>
      </c>
    </row>
    <row r="37" spans="1:3" x14ac:dyDescent="0.35">
      <c r="A37" s="122" t="s">
        <v>160</v>
      </c>
      <c r="B37" s="121">
        <v>0.17150000000000001</v>
      </c>
      <c r="C37" s="106">
        <v>163</v>
      </c>
    </row>
    <row r="38" spans="1:3" x14ac:dyDescent="0.35">
      <c r="A38" s="122" t="s">
        <v>157</v>
      </c>
      <c r="B38" s="121">
        <v>0.13677</v>
      </c>
      <c r="C38" s="106">
        <v>278</v>
      </c>
    </row>
    <row r="39" spans="1:3" x14ac:dyDescent="0.35">
      <c r="A39" s="122" t="s">
        <v>28</v>
      </c>
      <c r="B39" s="121">
        <v>9.2342999999999995E-2</v>
      </c>
      <c r="C39" s="106">
        <v>660</v>
      </c>
    </row>
    <row r="40" spans="1:3" x14ac:dyDescent="0.35">
      <c r="A40" s="123" t="s">
        <v>39</v>
      </c>
      <c r="B40" s="124">
        <v>6.0600000000000001E-2</v>
      </c>
      <c r="C40" s="119">
        <v>205</v>
      </c>
    </row>
  </sheetData>
  <sortState ref="A2:D40">
    <sortCondition descending="1" ref="B2:B40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opLeftCell="F1" workbookViewId="0">
      <selection activeCell="H6" sqref="H6"/>
    </sheetView>
  </sheetViews>
  <sheetFormatPr defaultRowHeight="15.5" x14ac:dyDescent="0.35"/>
  <cols>
    <col min="1" max="1" width="19.26953125" style="88" customWidth="1"/>
    <col min="2" max="2" width="10.1796875" style="81" customWidth="1"/>
    <col min="3" max="3" width="8.7265625" style="81"/>
    <col min="4" max="4" width="9.54296875" style="81" customWidth="1"/>
    <col min="5" max="5" width="8.7265625" style="81"/>
    <col min="6" max="6" width="11.36328125" style="81" customWidth="1"/>
    <col min="9" max="9" width="18.36328125" bestFit="1" customWidth="1"/>
    <col min="10" max="10" width="12.1796875" customWidth="1"/>
    <col min="11" max="11" width="10" customWidth="1"/>
    <col min="13" max="13" width="10" customWidth="1"/>
    <col min="16" max="16" width="18.36328125" bestFit="1" customWidth="1"/>
    <col min="17" max="17" width="11.81640625" customWidth="1"/>
    <col min="18" max="18" width="10" customWidth="1"/>
    <col min="20" max="20" width="10.1796875" customWidth="1"/>
    <col min="21" max="21" width="10" customWidth="1"/>
    <col min="23" max="23" width="18.36328125" bestFit="1" customWidth="1"/>
    <col min="24" max="25" width="8.7265625" style="67"/>
  </cols>
  <sheetData>
    <row r="1" spans="1:25" s="69" customFormat="1" ht="44" customHeight="1" x14ac:dyDescent="0.35">
      <c r="A1" s="87"/>
      <c r="B1" s="86" t="s">
        <v>3</v>
      </c>
      <c r="C1" s="86" t="s">
        <v>5</v>
      </c>
      <c r="D1" s="86" t="s">
        <v>219</v>
      </c>
      <c r="E1" s="86" t="s">
        <v>225</v>
      </c>
      <c r="F1" s="86" t="s">
        <v>259</v>
      </c>
      <c r="J1" s="89" t="s">
        <v>168</v>
      </c>
      <c r="K1" s="89" t="s">
        <v>169</v>
      </c>
      <c r="L1" s="89" t="s">
        <v>170</v>
      </c>
      <c r="M1" s="89" t="s">
        <v>172</v>
      </c>
      <c r="N1" s="89" t="s">
        <v>173</v>
      </c>
      <c r="Q1" s="89" t="s">
        <v>168</v>
      </c>
      <c r="R1" s="89" t="s">
        <v>169</v>
      </c>
      <c r="S1" s="89" t="s">
        <v>170</v>
      </c>
      <c r="T1" s="89" t="s">
        <v>172</v>
      </c>
      <c r="U1" s="89" t="s">
        <v>173</v>
      </c>
      <c r="W1" s="101" t="s">
        <v>260</v>
      </c>
      <c r="X1" s="100" t="s">
        <v>171</v>
      </c>
      <c r="Y1" s="98" t="s">
        <v>1</v>
      </c>
    </row>
    <row r="2" spans="1:25" ht="15.5" customHeight="1" x14ac:dyDescent="0.35">
      <c r="A2" s="88" t="s">
        <v>9</v>
      </c>
      <c r="B2" s="82">
        <v>0.20658000000000001</v>
      </c>
      <c r="C2" s="82">
        <v>403</v>
      </c>
      <c r="D2" s="82">
        <f>AutoGAMsEPUfullmissingdata!CG5-AutoGAMsEPUfullmissingdata!AT5</f>
        <v>3.8580000000000003E-2</v>
      </c>
      <c r="E2" s="82">
        <f>AutoGAMsEPUfullmissingdata!CH5-AutoGAMsEPUfullmissingdata!AU5</f>
        <v>-232</v>
      </c>
      <c r="F2" s="83" t="s">
        <v>235</v>
      </c>
      <c r="I2" s="88" t="s">
        <v>9</v>
      </c>
      <c r="J2" s="90"/>
      <c r="K2" s="91"/>
      <c r="L2" s="91"/>
      <c r="M2" s="91"/>
      <c r="N2" s="92" t="s">
        <v>211</v>
      </c>
      <c r="P2" s="88" t="s">
        <v>24</v>
      </c>
      <c r="Q2" s="93" t="s">
        <v>211</v>
      </c>
      <c r="R2" s="94"/>
      <c r="S2" s="94"/>
      <c r="T2" s="94"/>
      <c r="U2" s="95"/>
      <c r="W2" s="99" t="s">
        <v>9</v>
      </c>
      <c r="X2" s="67" t="s">
        <v>211</v>
      </c>
      <c r="Y2" s="67" t="s">
        <v>211</v>
      </c>
    </row>
    <row r="3" spans="1:25" x14ac:dyDescent="0.35">
      <c r="A3" s="88" t="s">
        <v>11</v>
      </c>
      <c r="B3" s="84">
        <v>0.20952999999999999</v>
      </c>
      <c r="C3" s="84">
        <v>854</v>
      </c>
      <c r="D3" s="84">
        <f>AutoGAMsEPUfullmissingdata!CG6-AutoGAMsEPUfullmissingdata!AT6</f>
        <v>9.2739999999999989E-2</v>
      </c>
      <c r="E3" s="84">
        <f>AutoGAMsEPUfullmissingdata!CH6-AutoGAMsEPUfullmissingdata!AU6</f>
        <v>-442</v>
      </c>
      <c r="F3" s="85" t="s">
        <v>235</v>
      </c>
      <c r="I3" s="88" t="s">
        <v>11</v>
      </c>
      <c r="J3" s="93"/>
      <c r="K3" s="94"/>
      <c r="L3" s="94"/>
      <c r="M3" s="94" t="s">
        <v>211</v>
      </c>
      <c r="N3" s="95"/>
      <c r="P3" s="88" t="s">
        <v>156</v>
      </c>
      <c r="Q3" s="93" t="s">
        <v>211</v>
      </c>
      <c r="R3" s="94"/>
      <c r="S3" s="94"/>
      <c r="T3" s="94"/>
      <c r="U3" s="95"/>
      <c r="W3" s="99" t="s">
        <v>20</v>
      </c>
      <c r="X3" s="67" t="s">
        <v>211</v>
      </c>
      <c r="Y3" s="67" t="s">
        <v>211</v>
      </c>
    </row>
    <row r="4" spans="1:25" x14ac:dyDescent="0.35">
      <c r="A4" s="88" t="s">
        <v>36</v>
      </c>
      <c r="B4" s="84">
        <v>0.34989999999999999</v>
      </c>
      <c r="C4" s="84">
        <v>422</v>
      </c>
      <c r="D4" s="84">
        <f>AutoGAMsEPUfullmissingdata!CG7-AutoGAMsEPUfullmissingdata!AT7</f>
        <v>1.9773199999999991E-2</v>
      </c>
      <c r="E4" s="84">
        <f>AutoGAMsEPUfullmissingdata!CH7-AutoGAMsEPUfullmissingdata!AU7</f>
        <v>-165</v>
      </c>
      <c r="F4" s="85" t="s">
        <v>234</v>
      </c>
      <c r="I4" s="88" t="s">
        <v>36</v>
      </c>
      <c r="J4" s="93"/>
      <c r="K4" s="94"/>
      <c r="L4" s="94"/>
      <c r="M4" s="94"/>
      <c r="N4" s="95" t="s">
        <v>211</v>
      </c>
      <c r="P4" s="88" t="s">
        <v>13</v>
      </c>
      <c r="Q4" s="93" t="s">
        <v>211</v>
      </c>
      <c r="R4" s="94"/>
      <c r="S4" s="94"/>
      <c r="T4" s="94"/>
      <c r="U4" s="95"/>
      <c r="W4" s="99" t="s">
        <v>24</v>
      </c>
      <c r="X4" s="67" t="s">
        <v>211</v>
      </c>
      <c r="Y4" s="67" t="s">
        <v>211</v>
      </c>
    </row>
    <row r="5" spans="1:25" x14ac:dyDescent="0.35">
      <c r="A5" s="88" t="s">
        <v>20</v>
      </c>
      <c r="B5" s="84">
        <v>0.29580000000000001</v>
      </c>
      <c r="C5" s="84">
        <v>375</v>
      </c>
      <c r="D5" s="84">
        <f>AutoGAMsEPUfullmissingdata!CG8-AutoGAMsEPUfullmissingdata!AT8</f>
        <v>5.04E-2</v>
      </c>
      <c r="E5" s="84">
        <f>AutoGAMsEPUfullmissingdata!CH8-AutoGAMsEPUfullmissingdata!AU8</f>
        <v>-360</v>
      </c>
      <c r="F5" s="85" t="s">
        <v>236</v>
      </c>
      <c r="I5" s="88" t="s">
        <v>20</v>
      </c>
      <c r="J5" s="93"/>
      <c r="K5" s="94" t="s">
        <v>211</v>
      </c>
      <c r="L5" s="94"/>
      <c r="M5" s="94"/>
      <c r="N5" s="95"/>
      <c r="P5" s="88" t="s">
        <v>18</v>
      </c>
      <c r="Q5" s="93" t="s">
        <v>211</v>
      </c>
      <c r="R5" s="94"/>
      <c r="S5" s="94"/>
      <c r="T5" s="94"/>
      <c r="U5" s="95"/>
      <c r="W5" s="99" t="s">
        <v>21</v>
      </c>
      <c r="X5" s="67" t="s">
        <v>211</v>
      </c>
      <c r="Y5" s="67" t="s">
        <v>211</v>
      </c>
    </row>
    <row r="6" spans="1:25" x14ac:dyDescent="0.35">
      <c r="A6" s="88" t="s">
        <v>23</v>
      </c>
      <c r="B6" s="84">
        <v>0.20325599999999999</v>
      </c>
      <c r="C6" s="84">
        <v>1240</v>
      </c>
      <c r="D6" s="84">
        <f>AutoGAMsEPUfullmissingdata!CG9-AutoGAMsEPUfullmissingdata!AT9</f>
        <v>-1.7922700000000014E-2</v>
      </c>
      <c r="E6" s="84">
        <f>AutoGAMsEPUfullmissingdata!CH9-AutoGAMsEPUfullmissingdata!AU9</f>
        <v>-710</v>
      </c>
      <c r="F6" s="85" t="s">
        <v>236</v>
      </c>
      <c r="I6" s="88" t="s">
        <v>23</v>
      </c>
      <c r="J6" s="93"/>
      <c r="K6" s="94"/>
      <c r="L6" s="94"/>
      <c r="M6" s="94" t="s">
        <v>211</v>
      </c>
      <c r="N6" s="95"/>
      <c r="P6" s="88" t="s">
        <v>38</v>
      </c>
      <c r="Q6" s="93" t="s">
        <v>211</v>
      </c>
      <c r="R6" s="94"/>
      <c r="S6" s="94"/>
      <c r="T6" s="94"/>
      <c r="U6" s="95"/>
      <c r="W6" s="99" t="s">
        <v>156</v>
      </c>
      <c r="X6" s="67" t="s">
        <v>211</v>
      </c>
      <c r="Y6" s="67" t="s">
        <v>211</v>
      </c>
    </row>
    <row r="7" spans="1:25" x14ac:dyDescent="0.35">
      <c r="A7" s="88" t="s">
        <v>24</v>
      </c>
      <c r="B7" s="84"/>
      <c r="C7" s="84"/>
      <c r="D7" s="84"/>
      <c r="E7" s="84"/>
      <c r="F7" s="85"/>
      <c r="I7" s="88" t="s">
        <v>24</v>
      </c>
      <c r="J7" s="93" t="s">
        <v>211</v>
      </c>
      <c r="K7" s="94"/>
      <c r="L7" s="94"/>
      <c r="M7" s="94"/>
      <c r="N7" s="95"/>
      <c r="P7" s="88" t="s">
        <v>160</v>
      </c>
      <c r="Q7" s="93" t="s">
        <v>211</v>
      </c>
      <c r="R7" s="94"/>
      <c r="S7" s="94"/>
      <c r="T7" s="94"/>
      <c r="U7" s="95"/>
      <c r="W7" s="99" t="s">
        <v>16</v>
      </c>
      <c r="X7" s="67" t="s">
        <v>211</v>
      </c>
      <c r="Y7" s="67" t="s">
        <v>211</v>
      </c>
    </row>
    <row r="8" spans="1:25" x14ac:dyDescent="0.35">
      <c r="A8" s="88" t="s">
        <v>35</v>
      </c>
      <c r="B8" s="84">
        <v>0.22117999999999999</v>
      </c>
      <c r="C8" s="84">
        <v>418</v>
      </c>
      <c r="D8" s="84">
        <f>AutoGAMsEPUfullmissingdata!CG11-AutoGAMsEPUfullmissingdata!AT11</f>
        <v>2.7179999999999982E-2</v>
      </c>
      <c r="E8" s="84">
        <f>AutoGAMsEPUfullmissingdata!CH11-AutoGAMsEPUfullmissingdata!AU11</f>
        <v>-164</v>
      </c>
      <c r="F8" s="85" t="s">
        <v>234</v>
      </c>
      <c r="I8" s="88" t="s">
        <v>35</v>
      </c>
      <c r="J8" s="93"/>
      <c r="K8" s="94"/>
      <c r="L8" s="94"/>
      <c r="M8" s="94"/>
      <c r="N8" s="95" t="s">
        <v>211</v>
      </c>
      <c r="P8" s="88" t="s">
        <v>20</v>
      </c>
      <c r="Q8" s="93"/>
      <c r="R8" s="94" t="s">
        <v>211</v>
      </c>
      <c r="S8" s="94"/>
      <c r="T8" s="94"/>
      <c r="U8" s="95"/>
      <c r="W8" s="99" t="s">
        <v>27</v>
      </c>
      <c r="X8" s="67" t="s">
        <v>211</v>
      </c>
      <c r="Y8" s="67" t="s">
        <v>211</v>
      </c>
    </row>
    <row r="9" spans="1:25" x14ac:dyDescent="0.35">
      <c r="A9" s="88" t="s">
        <v>21</v>
      </c>
      <c r="B9" s="84">
        <v>0.35639999999999999</v>
      </c>
      <c r="C9" s="84">
        <v>628</v>
      </c>
      <c r="D9" s="84">
        <f>AutoGAMsEPUfullmissingdata!CG12-AutoGAMsEPUfullmissingdata!AT12</f>
        <v>2.0643999999999996E-2</v>
      </c>
      <c r="E9" s="84">
        <f>AutoGAMsEPUfullmissingdata!CH12-AutoGAMsEPUfullmissingdata!AU12</f>
        <v>-413</v>
      </c>
      <c r="F9" s="85" t="s">
        <v>236</v>
      </c>
      <c r="I9" s="88" t="s">
        <v>21</v>
      </c>
      <c r="J9" s="93"/>
      <c r="K9" s="94"/>
      <c r="L9" s="94"/>
      <c r="M9" s="94"/>
      <c r="N9" s="95" t="s">
        <v>211</v>
      </c>
      <c r="P9" s="88" t="s">
        <v>16</v>
      </c>
      <c r="Q9" s="93"/>
      <c r="R9" s="94" t="s">
        <v>211</v>
      </c>
      <c r="S9" s="94"/>
      <c r="T9" s="94"/>
      <c r="U9" s="95"/>
      <c r="W9" s="99" t="s">
        <v>7</v>
      </c>
      <c r="X9" s="67" t="s">
        <v>211</v>
      </c>
      <c r="Y9" s="67" t="s">
        <v>211</v>
      </c>
    </row>
    <row r="10" spans="1:25" x14ac:dyDescent="0.35">
      <c r="A10" s="88" t="s">
        <v>156</v>
      </c>
      <c r="B10" s="84"/>
      <c r="C10" s="84"/>
      <c r="D10" s="84"/>
      <c r="E10" s="84"/>
      <c r="F10" s="85"/>
      <c r="I10" s="88" t="s">
        <v>156</v>
      </c>
      <c r="J10" s="93" t="s">
        <v>211</v>
      </c>
      <c r="K10" s="94"/>
      <c r="L10" s="94"/>
      <c r="M10" s="94"/>
      <c r="N10" s="95"/>
      <c r="P10" s="88" t="s">
        <v>39</v>
      </c>
      <c r="Q10" s="93"/>
      <c r="R10" s="94" t="s">
        <v>211</v>
      </c>
      <c r="S10" s="94"/>
      <c r="T10" s="94"/>
      <c r="U10" s="95"/>
      <c r="W10" s="99" t="s">
        <v>8</v>
      </c>
      <c r="X10" s="67" t="s">
        <v>211</v>
      </c>
      <c r="Y10" s="67" t="s">
        <v>211</v>
      </c>
    </row>
    <row r="11" spans="1:25" x14ac:dyDescent="0.35">
      <c r="A11" s="88" t="s">
        <v>13</v>
      </c>
      <c r="B11" s="84">
        <v>0.19289999999999999</v>
      </c>
      <c r="C11" s="84">
        <v>456</v>
      </c>
      <c r="D11" s="84">
        <f>AutoGAMsEPUfullmissingdata!CG14-AutoGAMsEPUfullmissingdata!AT14</f>
        <v>-7.5059999999999988E-2</v>
      </c>
      <c r="E11" s="84">
        <f>AutoGAMsEPUfullmissingdata!CH14-AutoGAMsEPUfullmissingdata!AU14</f>
        <v>-130</v>
      </c>
      <c r="F11" s="85" t="s">
        <v>236</v>
      </c>
      <c r="I11" s="88" t="s">
        <v>13</v>
      </c>
      <c r="J11" s="93" t="s">
        <v>211</v>
      </c>
      <c r="K11" s="94"/>
      <c r="L11" s="94"/>
      <c r="M11" s="94"/>
      <c r="N11" s="95"/>
      <c r="P11" s="88" t="s">
        <v>19</v>
      </c>
      <c r="Q11" s="93"/>
      <c r="R11" s="94" t="s">
        <v>211</v>
      </c>
      <c r="S11" s="94"/>
      <c r="T11" s="94"/>
      <c r="U11" s="95"/>
      <c r="W11" s="99" t="s">
        <v>18</v>
      </c>
      <c r="X11" s="67" t="s">
        <v>211</v>
      </c>
      <c r="Y11" s="67" t="s">
        <v>211</v>
      </c>
    </row>
    <row r="12" spans="1:25" x14ac:dyDescent="0.35">
      <c r="A12" s="88" t="s">
        <v>16</v>
      </c>
      <c r="B12" s="84">
        <v>0.26729999999999998</v>
      </c>
      <c r="C12" s="84">
        <v>622</v>
      </c>
      <c r="D12" s="84">
        <f>AutoGAMsEPUfullmissingdata!CG15-AutoGAMsEPUfullmissingdata!AT15</f>
        <v>4.3129999999999974E-2</v>
      </c>
      <c r="E12" s="84">
        <f>AutoGAMsEPUfullmissingdata!CH15-AutoGAMsEPUfullmissingdata!AU15</f>
        <v>-278</v>
      </c>
      <c r="F12" s="85" t="s">
        <v>235</v>
      </c>
      <c r="I12" s="88" t="s">
        <v>16</v>
      </c>
      <c r="J12" s="93"/>
      <c r="K12" s="94" t="s">
        <v>211</v>
      </c>
      <c r="L12" s="94"/>
      <c r="M12" s="94"/>
      <c r="N12" s="95"/>
      <c r="P12" s="88" t="s">
        <v>12</v>
      </c>
      <c r="Q12" s="93"/>
      <c r="R12" s="94" t="s">
        <v>211</v>
      </c>
      <c r="S12" s="94"/>
      <c r="T12" s="94"/>
      <c r="U12" s="95"/>
      <c r="W12" s="99" t="s">
        <v>19</v>
      </c>
      <c r="X12" s="67" t="s">
        <v>211</v>
      </c>
      <c r="Y12" s="67" t="s">
        <v>211</v>
      </c>
    </row>
    <row r="13" spans="1:25" x14ac:dyDescent="0.35">
      <c r="A13" s="88" t="s">
        <v>28</v>
      </c>
      <c r="B13" s="84">
        <v>0.14002999999999999</v>
      </c>
      <c r="C13" s="84">
        <v>620</v>
      </c>
      <c r="D13" s="84">
        <f>AutoGAMsEPUfullmissingdata!CG16-AutoGAMsEPUfullmissingdata!AT16</f>
        <v>3.5801999999999987E-2</v>
      </c>
      <c r="E13" s="84">
        <f>AutoGAMsEPUfullmissingdata!CH16-AutoGAMsEPUfullmissingdata!AU16</f>
        <v>-256</v>
      </c>
      <c r="F13" s="85" t="s">
        <v>236</v>
      </c>
      <c r="I13" s="88" t="s">
        <v>28</v>
      </c>
      <c r="J13" s="93"/>
      <c r="K13" s="94"/>
      <c r="L13" s="94"/>
      <c r="M13" s="94"/>
      <c r="N13" s="95" t="s">
        <v>211</v>
      </c>
      <c r="P13" s="88" t="s">
        <v>191</v>
      </c>
      <c r="Q13" s="93"/>
      <c r="R13" s="94" t="s">
        <v>211</v>
      </c>
      <c r="S13" s="94"/>
      <c r="T13" s="94"/>
      <c r="U13" s="95"/>
      <c r="W13" s="99" t="s">
        <v>37</v>
      </c>
      <c r="X13" s="67" t="s">
        <v>211</v>
      </c>
      <c r="Y13" s="67" t="s">
        <v>211</v>
      </c>
    </row>
    <row r="14" spans="1:25" x14ac:dyDescent="0.35">
      <c r="A14" s="88" t="s">
        <v>27</v>
      </c>
      <c r="B14" s="84">
        <v>0.44679999999999997</v>
      </c>
      <c r="C14" s="84">
        <v>285</v>
      </c>
      <c r="D14" s="84">
        <f>AutoGAMsEPUfullmissingdata!CG17-AutoGAMsEPUfullmissingdata!AT17</f>
        <v>0.13640999999999998</v>
      </c>
      <c r="E14" s="84">
        <f>AutoGAMsEPUfullmissingdata!CH17-AutoGAMsEPUfullmissingdata!AU17</f>
        <v>-95</v>
      </c>
      <c r="F14" s="85" t="s">
        <v>234</v>
      </c>
      <c r="I14" s="88" t="s">
        <v>27</v>
      </c>
      <c r="J14" s="93"/>
      <c r="K14" s="94"/>
      <c r="L14" s="94"/>
      <c r="M14" s="94"/>
      <c r="N14" s="95" t="s">
        <v>211</v>
      </c>
      <c r="P14" s="88" t="s">
        <v>37</v>
      </c>
      <c r="Q14" s="93"/>
      <c r="R14" s="94" t="s">
        <v>211</v>
      </c>
      <c r="S14" s="94"/>
      <c r="T14" s="94"/>
      <c r="U14" s="95"/>
      <c r="W14" s="99" t="s">
        <v>15</v>
      </c>
      <c r="X14" s="67" t="s">
        <v>211</v>
      </c>
      <c r="Y14" s="67" t="s">
        <v>211</v>
      </c>
    </row>
    <row r="15" spans="1:25" x14ac:dyDescent="0.35">
      <c r="A15" s="88" t="s">
        <v>7</v>
      </c>
      <c r="B15" s="84">
        <v>0.35639999999999999</v>
      </c>
      <c r="C15" s="84">
        <v>358</v>
      </c>
      <c r="D15" s="84">
        <f>AutoGAMsEPUfullmissingdata!CG18-AutoGAMsEPUfullmissingdata!AT18</f>
        <v>2.7700000000000002E-2</v>
      </c>
      <c r="E15" s="84">
        <f>AutoGAMsEPUfullmissingdata!CH18-AutoGAMsEPUfullmissingdata!AU18</f>
        <v>-119</v>
      </c>
      <c r="F15" s="85" t="s">
        <v>235</v>
      </c>
      <c r="I15" s="88" t="s">
        <v>7</v>
      </c>
      <c r="J15" s="93"/>
      <c r="K15" s="94"/>
      <c r="L15" s="94"/>
      <c r="M15" s="94"/>
      <c r="N15" s="95" t="s">
        <v>211</v>
      </c>
      <c r="P15" s="88" t="s">
        <v>15</v>
      </c>
      <c r="Q15" s="93"/>
      <c r="R15" s="94" t="s">
        <v>211</v>
      </c>
      <c r="S15" s="94"/>
      <c r="T15" s="94"/>
      <c r="U15" s="95"/>
      <c r="W15" s="99" t="s">
        <v>22</v>
      </c>
      <c r="X15" s="67" t="s">
        <v>211</v>
      </c>
      <c r="Y15" s="67" t="s">
        <v>211</v>
      </c>
    </row>
    <row r="16" spans="1:25" x14ac:dyDescent="0.35">
      <c r="A16" s="88" t="s">
        <v>8</v>
      </c>
      <c r="B16" s="84">
        <v>0.27918999999999999</v>
      </c>
      <c r="C16" s="84">
        <v>339</v>
      </c>
      <c r="D16" s="84">
        <f>AutoGAMsEPUfullmissingdata!CG19-AutoGAMsEPUfullmissingdata!AT19</f>
        <v>2.8490000000000015E-2</v>
      </c>
      <c r="E16" s="84">
        <f>AutoGAMsEPUfullmissingdata!CH19-AutoGAMsEPUfullmissingdata!AU19</f>
        <v>-260</v>
      </c>
      <c r="F16" s="85" t="s">
        <v>235</v>
      </c>
      <c r="I16" s="88" t="s">
        <v>8</v>
      </c>
      <c r="J16" s="93"/>
      <c r="K16" s="94"/>
      <c r="L16" s="94"/>
      <c r="M16" s="94"/>
      <c r="N16" s="95" t="s">
        <v>211</v>
      </c>
      <c r="P16" s="88" t="s">
        <v>22</v>
      </c>
      <c r="Q16" s="93"/>
      <c r="R16" s="94" t="s">
        <v>211</v>
      </c>
      <c r="S16" s="94"/>
      <c r="T16" s="94"/>
      <c r="U16" s="95"/>
      <c r="W16" s="99" t="s">
        <v>10</v>
      </c>
      <c r="X16" s="67" t="s">
        <v>211</v>
      </c>
      <c r="Y16" s="67" t="s">
        <v>211</v>
      </c>
    </row>
    <row r="17" spans="1:25" x14ac:dyDescent="0.35">
      <c r="A17" s="88" t="s">
        <v>39</v>
      </c>
      <c r="B17" s="84">
        <v>0.25974999999999998</v>
      </c>
      <c r="C17" s="84">
        <v>288</v>
      </c>
      <c r="D17" s="84">
        <f>AutoGAMsEPUfullmissingdata!CG20-AutoGAMsEPUfullmissingdata!AT20</f>
        <v>0.12414999999999998</v>
      </c>
      <c r="E17" s="84">
        <f>AutoGAMsEPUfullmissingdata!CH20-AutoGAMsEPUfullmissingdata!AU20</f>
        <v>-89</v>
      </c>
      <c r="F17" s="85" t="s">
        <v>236</v>
      </c>
      <c r="I17" s="88" t="s">
        <v>39</v>
      </c>
      <c r="J17" s="93"/>
      <c r="K17" s="94" t="s">
        <v>211</v>
      </c>
      <c r="L17" s="94"/>
      <c r="M17" s="94"/>
      <c r="N17" s="95"/>
      <c r="P17" s="88" t="s">
        <v>26</v>
      </c>
      <c r="Q17" s="93"/>
      <c r="R17" s="94" t="s">
        <v>211</v>
      </c>
      <c r="S17" s="94"/>
      <c r="T17" s="94"/>
      <c r="U17" s="97"/>
      <c r="W17" s="99" t="s">
        <v>17</v>
      </c>
      <c r="X17" s="67" t="s">
        <v>211</v>
      </c>
      <c r="Y17" s="67" t="s">
        <v>211</v>
      </c>
    </row>
    <row r="18" spans="1:25" x14ac:dyDescent="0.35">
      <c r="A18" s="88" t="s">
        <v>18</v>
      </c>
      <c r="B18" s="84"/>
      <c r="C18" s="84"/>
      <c r="D18" s="84"/>
      <c r="E18" s="84"/>
      <c r="F18" s="85"/>
      <c r="I18" s="88" t="s">
        <v>18</v>
      </c>
      <c r="J18" s="93" t="s">
        <v>211</v>
      </c>
      <c r="K18" s="94"/>
      <c r="L18" s="94"/>
      <c r="M18" s="94"/>
      <c r="N18" s="95"/>
      <c r="P18" s="88" t="s">
        <v>14</v>
      </c>
      <c r="Q18" s="93"/>
      <c r="R18" s="94" t="s">
        <v>211</v>
      </c>
      <c r="S18" s="94"/>
      <c r="T18" s="94"/>
      <c r="U18" s="95"/>
      <c r="W18" s="99" t="s">
        <v>26</v>
      </c>
      <c r="X18" s="67" t="s">
        <v>211</v>
      </c>
      <c r="Y18" s="67" t="s">
        <v>211</v>
      </c>
    </row>
    <row r="19" spans="1:25" x14ac:dyDescent="0.35">
      <c r="A19" s="88" t="s">
        <v>19</v>
      </c>
      <c r="B19" s="84">
        <v>0.38455</v>
      </c>
      <c r="C19" s="84">
        <v>360</v>
      </c>
      <c r="D19" s="84">
        <f>AutoGAMsEPUfullmissingdata!CG22-AutoGAMsEPUfullmissingdata!AT22</f>
        <v>1.8230000000000024E-2</v>
      </c>
      <c r="E19" s="84">
        <f>AutoGAMsEPUfullmissingdata!CH22-AutoGAMsEPUfullmissingdata!AU22</f>
        <v>-199</v>
      </c>
      <c r="F19" s="85" t="s">
        <v>236</v>
      </c>
      <c r="I19" s="88" t="s">
        <v>19</v>
      </c>
      <c r="J19" s="93"/>
      <c r="K19" s="94" t="s">
        <v>211</v>
      </c>
      <c r="L19" s="94"/>
      <c r="M19" s="94"/>
      <c r="N19" s="95"/>
      <c r="P19" s="88" t="s">
        <v>190</v>
      </c>
      <c r="Q19" s="93"/>
      <c r="R19" s="94" t="s">
        <v>211</v>
      </c>
      <c r="S19" s="94"/>
      <c r="T19" s="94"/>
      <c r="U19" s="95"/>
      <c r="W19" s="99" t="s">
        <v>14</v>
      </c>
      <c r="X19" s="67" t="s">
        <v>211</v>
      </c>
      <c r="Y19" s="67" t="s">
        <v>211</v>
      </c>
    </row>
    <row r="20" spans="1:25" x14ac:dyDescent="0.35">
      <c r="A20" s="88" t="s">
        <v>12</v>
      </c>
      <c r="B20" s="84">
        <v>8.6449999999999999E-2</v>
      </c>
      <c r="C20" s="84">
        <v>249</v>
      </c>
      <c r="D20" s="84">
        <f>AutoGAMsEPUfullmissingdata!CG23-AutoGAMsEPUfullmissingdata!AT23</f>
        <v>9.5409999999999939E-3</v>
      </c>
      <c r="E20" s="84">
        <f>AutoGAMsEPUfullmissingdata!CH23-AutoGAMsEPUfullmissingdata!AU23</f>
        <v>-169</v>
      </c>
      <c r="F20" s="85" t="s">
        <v>235</v>
      </c>
      <c r="I20" s="88" t="s">
        <v>12</v>
      </c>
      <c r="J20" s="93"/>
      <c r="K20" s="94" t="s">
        <v>211</v>
      </c>
      <c r="L20" s="94"/>
      <c r="M20" s="94"/>
      <c r="N20" s="95"/>
      <c r="P20" s="88" t="s">
        <v>157</v>
      </c>
      <c r="Q20" s="93"/>
      <c r="R20" s="94" t="s">
        <v>211</v>
      </c>
      <c r="S20" s="94"/>
      <c r="T20" s="94"/>
      <c r="U20" s="95"/>
      <c r="W20" s="99" t="s">
        <v>34</v>
      </c>
      <c r="X20" s="67" t="s">
        <v>211</v>
      </c>
      <c r="Y20" s="67" t="s">
        <v>211</v>
      </c>
    </row>
    <row r="21" spans="1:25" x14ac:dyDescent="0.35">
      <c r="A21" s="88" t="s">
        <v>191</v>
      </c>
      <c r="B21" s="84">
        <v>0.3085</v>
      </c>
      <c r="C21" s="84">
        <v>268</v>
      </c>
      <c r="D21" s="84">
        <f>AutoGAMsEPUfullmissingdata!CG24-AutoGAMsEPUfullmissingdata!AT24</f>
        <v>7.1050000000000002E-2</v>
      </c>
      <c r="E21" s="84">
        <f>AutoGAMsEPUfullmissingdata!CH24-AutoGAMsEPUfullmissingdata!AU24</f>
        <v>-117</v>
      </c>
      <c r="F21" s="85" t="s">
        <v>234</v>
      </c>
      <c r="I21" s="88" t="s">
        <v>191</v>
      </c>
      <c r="J21" s="93"/>
      <c r="K21" s="94" t="s">
        <v>211</v>
      </c>
      <c r="L21" s="94"/>
      <c r="M21" s="94"/>
      <c r="N21" s="95"/>
      <c r="P21" s="88" t="s">
        <v>186</v>
      </c>
      <c r="Q21" s="93"/>
      <c r="R21" s="94" t="s">
        <v>211</v>
      </c>
      <c r="S21" s="94"/>
      <c r="T21" s="94"/>
      <c r="U21" s="95"/>
      <c r="W21" s="99" t="s">
        <v>25</v>
      </c>
      <c r="X21" s="67" t="s">
        <v>211</v>
      </c>
      <c r="Y21" s="67" t="s">
        <v>211</v>
      </c>
    </row>
    <row r="22" spans="1:25" x14ac:dyDescent="0.35">
      <c r="A22" s="88" t="s">
        <v>37</v>
      </c>
      <c r="B22" s="84">
        <v>0.32500000000000001</v>
      </c>
      <c r="C22" s="84">
        <v>250</v>
      </c>
      <c r="D22" s="84">
        <f>AutoGAMsEPUfullmissingdata!CG25-AutoGAMsEPUfullmissingdata!AT25</f>
        <v>6.5200000000000036E-2</v>
      </c>
      <c r="E22" s="84">
        <f>AutoGAMsEPUfullmissingdata!CH25-AutoGAMsEPUfullmissingdata!AU25</f>
        <v>-91</v>
      </c>
      <c r="F22" s="85" t="s">
        <v>234</v>
      </c>
      <c r="I22" s="88" t="s">
        <v>37</v>
      </c>
      <c r="J22" s="93"/>
      <c r="K22" s="94" t="s">
        <v>211</v>
      </c>
      <c r="L22" s="94"/>
      <c r="M22" s="94"/>
      <c r="N22" s="95"/>
      <c r="P22" s="88" t="s">
        <v>11</v>
      </c>
      <c r="Q22" s="93"/>
      <c r="R22" s="94"/>
      <c r="S22" s="94"/>
      <c r="T22" s="94" t="s">
        <v>211</v>
      </c>
      <c r="U22" s="95"/>
      <c r="W22" s="99" t="s">
        <v>158</v>
      </c>
      <c r="X22" s="67" t="s">
        <v>211</v>
      </c>
      <c r="Y22" s="67" t="s">
        <v>211</v>
      </c>
    </row>
    <row r="23" spans="1:25" x14ac:dyDescent="0.35">
      <c r="A23" s="88" t="s">
        <v>15</v>
      </c>
      <c r="B23" s="84">
        <v>0.22056999999999999</v>
      </c>
      <c r="C23" s="84">
        <v>291</v>
      </c>
      <c r="D23" s="84">
        <f>AutoGAMsEPUfullmissingdata!CG26-AutoGAMsEPUfullmissingdata!AT26</f>
        <v>-2.1830000000000016E-2</v>
      </c>
      <c r="E23" s="84">
        <f>AutoGAMsEPUfullmissingdata!CH26-AutoGAMsEPUfullmissingdata!AU26</f>
        <v>-151</v>
      </c>
      <c r="F23" s="85" t="s">
        <v>236</v>
      </c>
      <c r="I23" s="88" t="s">
        <v>15</v>
      </c>
      <c r="J23" s="93"/>
      <c r="K23" s="94" t="s">
        <v>211</v>
      </c>
      <c r="L23" s="94"/>
      <c r="M23" s="94"/>
      <c r="N23" s="95"/>
      <c r="P23" s="88" t="s">
        <v>23</v>
      </c>
      <c r="Q23" s="93"/>
      <c r="R23" s="94"/>
      <c r="S23" s="94"/>
      <c r="T23" s="94" t="s">
        <v>211</v>
      </c>
      <c r="U23" s="95"/>
      <c r="W23" s="99" t="s">
        <v>157</v>
      </c>
      <c r="X23" s="67" t="s">
        <v>211</v>
      </c>
      <c r="Y23" s="67" t="s">
        <v>211</v>
      </c>
    </row>
    <row r="24" spans="1:25" x14ac:dyDescent="0.35">
      <c r="A24" s="88" t="s">
        <v>22</v>
      </c>
      <c r="B24" s="84">
        <v>0.31134000000000001</v>
      </c>
      <c r="C24" s="84">
        <v>190</v>
      </c>
      <c r="D24" s="84">
        <f>AutoGAMsEPUfullmissingdata!CG27-AutoGAMsEPUfullmissingdata!AT27</f>
        <v>-4.7889999999999988E-2</v>
      </c>
      <c r="E24" s="84">
        <f>AutoGAMsEPUfullmissingdata!CH27-AutoGAMsEPUfullmissingdata!AU27</f>
        <v>-164</v>
      </c>
      <c r="F24" s="85" t="s">
        <v>234</v>
      </c>
      <c r="I24" s="88" t="s">
        <v>22</v>
      </c>
      <c r="J24" s="93"/>
      <c r="K24" s="94" t="s">
        <v>211</v>
      </c>
      <c r="L24" s="94"/>
      <c r="M24" s="94"/>
      <c r="N24" s="95"/>
      <c r="P24" s="88" t="s">
        <v>34</v>
      </c>
      <c r="Q24" s="93"/>
      <c r="R24" s="94"/>
      <c r="S24" s="94"/>
      <c r="T24" s="94" t="s">
        <v>211</v>
      </c>
      <c r="U24" s="95"/>
      <c r="W24" s="99" t="s">
        <v>159</v>
      </c>
      <c r="X24" s="67" t="s">
        <v>211</v>
      </c>
      <c r="Y24" s="67" t="s">
        <v>211</v>
      </c>
    </row>
    <row r="25" spans="1:25" x14ac:dyDescent="0.35">
      <c r="A25" s="88" t="s">
        <v>10</v>
      </c>
      <c r="B25" s="84">
        <v>0.41049999999999998</v>
      </c>
      <c r="C25" s="84">
        <v>166</v>
      </c>
      <c r="D25" s="84">
        <f>AutoGAMsEPUfullmissingdata!CG28-AutoGAMsEPUfullmissingdata!AT28</f>
        <v>0.18440999999999996</v>
      </c>
      <c r="E25" s="84">
        <f>AutoGAMsEPUfullmissingdata!CH28-AutoGAMsEPUfullmissingdata!AU28</f>
        <v>-45</v>
      </c>
      <c r="F25" s="85" t="s">
        <v>236</v>
      </c>
      <c r="I25" s="88" t="s">
        <v>10</v>
      </c>
      <c r="J25" s="96"/>
      <c r="K25" s="94"/>
      <c r="L25" s="94"/>
      <c r="M25" s="94"/>
      <c r="N25" s="95" t="s">
        <v>211</v>
      </c>
      <c r="P25" s="88" t="s">
        <v>25</v>
      </c>
      <c r="Q25" s="93"/>
      <c r="R25" s="94"/>
      <c r="S25" s="94"/>
      <c r="T25" s="94" t="s">
        <v>211</v>
      </c>
      <c r="U25" s="95"/>
      <c r="W25" s="99" t="s">
        <v>160</v>
      </c>
      <c r="X25" s="67" t="s">
        <v>211</v>
      </c>
      <c r="Y25" s="67" t="s">
        <v>211</v>
      </c>
    </row>
    <row r="26" spans="1:25" x14ac:dyDescent="0.35">
      <c r="A26" s="88" t="s">
        <v>17</v>
      </c>
      <c r="B26" s="84">
        <v>0.50566</v>
      </c>
      <c r="C26" s="84">
        <v>309</v>
      </c>
      <c r="D26" s="84">
        <f>AutoGAMsEPUfullmissingdata!CG29-AutoGAMsEPUfullmissingdata!AT29</f>
        <v>1.0299999999999976E-2</v>
      </c>
      <c r="E26" s="84">
        <f>AutoGAMsEPUfullmissingdata!CH29-AutoGAMsEPUfullmissingdata!AU29</f>
        <v>-117</v>
      </c>
      <c r="F26" s="85" t="s">
        <v>234</v>
      </c>
      <c r="I26" s="88" t="s">
        <v>17</v>
      </c>
      <c r="J26" s="93"/>
      <c r="K26" s="94"/>
      <c r="L26" s="94"/>
      <c r="M26" s="94"/>
      <c r="N26" s="95" t="s">
        <v>211</v>
      </c>
      <c r="P26" s="88" t="s">
        <v>159</v>
      </c>
      <c r="Q26" s="93"/>
      <c r="R26" s="94"/>
      <c r="S26" s="94"/>
      <c r="T26" s="94" t="s">
        <v>211</v>
      </c>
      <c r="U26" s="95"/>
      <c r="W26" s="88"/>
    </row>
    <row r="27" spans="1:25" x14ac:dyDescent="0.35">
      <c r="A27" s="88" t="s">
        <v>26</v>
      </c>
      <c r="B27" s="84">
        <v>0.15509999999999999</v>
      </c>
      <c r="C27" s="84">
        <v>251</v>
      </c>
      <c r="D27" s="84">
        <f>AutoGAMsEPUfullmissingdata!CG30-AutoGAMsEPUfullmissingdata!AT30</f>
        <v>4.4729999999999992E-2</v>
      </c>
      <c r="E27" s="84">
        <f>AutoGAMsEPUfullmissingdata!CH30-AutoGAMsEPUfullmissingdata!AU30</f>
        <v>-62</v>
      </c>
      <c r="F27" s="85" t="s">
        <v>234</v>
      </c>
      <c r="I27" s="88" t="s">
        <v>26</v>
      </c>
      <c r="J27" s="93"/>
      <c r="K27" s="94" t="s">
        <v>211</v>
      </c>
      <c r="L27" s="94"/>
      <c r="M27" s="94"/>
      <c r="N27" s="97"/>
      <c r="P27" s="88" t="s">
        <v>192</v>
      </c>
      <c r="Q27" s="93"/>
      <c r="R27" s="94"/>
      <c r="S27" s="94"/>
      <c r="T27" s="94" t="s">
        <v>211</v>
      </c>
      <c r="U27" s="95"/>
      <c r="W27" s="88"/>
    </row>
    <row r="28" spans="1:25" x14ac:dyDescent="0.35">
      <c r="A28" s="88" t="s">
        <v>14</v>
      </c>
      <c r="B28" s="84">
        <v>0.43997999999999998</v>
      </c>
      <c r="C28" s="84">
        <v>161</v>
      </c>
      <c r="D28" s="84">
        <f>AutoGAMsEPUfullmissingdata!CG31-AutoGAMsEPUfullmissingdata!AT31</f>
        <v>3.2090000000000007E-2</v>
      </c>
      <c r="E28" s="84">
        <f>AutoGAMsEPUfullmissingdata!CH31-AutoGAMsEPUfullmissingdata!AU31</f>
        <v>-50</v>
      </c>
      <c r="F28" s="85" t="s">
        <v>235</v>
      </c>
      <c r="I28" s="88" t="s">
        <v>14</v>
      </c>
      <c r="J28" s="93"/>
      <c r="K28" s="94" t="s">
        <v>211</v>
      </c>
      <c r="L28" s="94"/>
      <c r="M28" s="94"/>
      <c r="N28" s="95"/>
      <c r="P28" s="88" t="s">
        <v>9</v>
      </c>
      <c r="Q28" s="93"/>
      <c r="R28" s="94"/>
      <c r="S28" s="94"/>
      <c r="T28" s="94"/>
      <c r="U28" s="95" t="s">
        <v>211</v>
      </c>
      <c r="W28" s="88"/>
    </row>
    <row r="29" spans="1:25" x14ac:dyDescent="0.35">
      <c r="A29" s="88" t="s">
        <v>34</v>
      </c>
      <c r="B29" s="84">
        <v>0.42104000000000003</v>
      </c>
      <c r="C29" s="84">
        <v>331</v>
      </c>
      <c r="D29" s="84">
        <f>AutoGAMsEPUfullmissingdata!CG32-AutoGAMsEPUfullmissingdata!AT32</f>
        <v>9.9372000000000016E-2</v>
      </c>
      <c r="E29" s="84">
        <f>AutoGAMsEPUfullmissingdata!CH32-AutoGAMsEPUfullmissingdata!AU32</f>
        <v>-204</v>
      </c>
      <c r="F29" s="85" t="s">
        <v>235</v>
      </c>
      <c r="I29" s="88" t="s">
        <v>34</v>
      </c>
      <c r="J29" s="93"/>
      <c r="K29" s="94"/>
      <c r="L29" s="94"/>
      <c r="M29" s="94" t="s">
        <v>211</v>
      </c>
      <c r="N29" s="95"/>
      <c r="P29" s="88" t="s">
        <v>36</v>
      </c>
      <c r="Q29" s="93"/>
      <c r="R29" s="94"/>
      <c r="S29" s="94"/>
      <c r="T29" s="94"/>
      <c r="U29" s="95" t="s">
        <v>211</v>
      </c>
      <c r="W29" s="88"/>
    </row>
    <row r="30" spans="1:25" x14ac:dyDescent="0.35">
      <c r="A30" s="88" t="s">
        <v>25</v>
      </c>
      <c r="B30" s="84">
        <v>0.19595000000000001</v>
      </c>
      <c r="C30" s="84">
        <v>402</v>
      </c>
      <c r="D30" s="84">
        <f>AutoGAMsEPUfullmissingdata!CG33-AutoGAMsEPUfullmissingdata!AT33</f>
        <v>4.5250000000000012E-2</v>
      </c>
      <c r="E30" s="84">
        <f>AutoGAMsEPUfullmissingdata!CH33-AutoGAMsEPUfullmissingdata!AU33</f>
        <v>-337</v>
      </c>
      <c r="F30" s="85" t="s">
        <v>236</v>
      </c>
      <c r="I30" s="88" t="s">
        <v>25</v>
      </c>
      <c r="J30" s="93"/>
      <c r="K30" s="94"/>
      <c r="L30" s="94"/>
      <c r="M30" s="94" t="s">
        <v>211</v>
      </c>
      <c r="N30" s="95"/>
      <c r="P30" s="88" t="s">
        <v>35</v>
      </c>
      <c r="Q30" s="93"/>
      <c r="R30" s="94"/>
      <c r="S30" s="94"/>
      <c r="T30" s="94"/>
      <c r="U30" s="95" t="s">
        <v>211</v>
      </c>
    </row>
    <row r="31" spans="1:25" x14ac:dyDescent="0.35">
      <c r="A31" s="88" t="s">
        <v>38</v>
      </c>
      <c r="B31" s="84"/>
      <c r="C31" s="84"/>
      <c r="D31" s="84"/>
      <c r="E31" s="84"/>
      <c r="F31" s="85"/>
      <c r="I31" s="88" t="s">
        <v>38</v>
      </c>
      <c r="J31" s="93" t="s">
        <v>211</v>
      </c>
      <c r="K31" s="94"/>
      <c r="L31" s="94"/>
      <c r="M31" s="94"/>
      <c r="N31" s="95"/>
      <c r="P31" s="88" t="s">
        <v>21</v>
      </c>
      <c r="Q31" s="93"/>
      <c r="R31" s="94"/>
      <c r="S31" s="94"/>
      <c r="T31" s="94"/>
      <c r="U31" s="95" t="s">
        <v>211</v>
      </c>
    </row>
    <row r="32" spans="1:25" x14ac:dyDescent="0.35">
      <c r="A32" s="88" t="s">
        <v>190</v>
      </c>
      <c r="B32" s="84"/>
      <c r="C32" s="84"/>
      <c r="D32" s="84"/>
      <c r="E32" s="84"/>
      <c r="F32" s="85"/>
      <c r="I32" s="88" t="s">
        <v>190</v>
      </c>
      <c r="J32" s="93"/>
      <c r="K32" s="94" t="s">
        <v>211</v>
      </c>
      <c r="L32" s="94"/>
      <c r="M32" s="94"/>
      <c r="N32" s="95"/>
      <c r="P32" s="88" t="s">
        <v>28</v>
      </c>
      <c r="Q32" s="93"/>
      <c r="R32" s="94"/>
      <c r="S32" s="94"/>
      <c r="T32" s="94"/>
      <c r="U32" s="95" t="s">
        <v>211</v>
      </c>
    </row>
    <row r="33" spans="1:21" x14ac:dyDescent="0.35">
      <c r="A33" s="88" t="s">
        <v>158</v>
      </c>
      <c r="B33" s="84">
        <v>0.74219999999999997</v>
      </c>
      <c r="C33" s="84">
        <v>145</v>
      </c>
      <c r="D33" s="84">
        <f>AutoGAMsEPUfullmissingdata!CG36-AutoGAMsEPUfullmissingdata!AT36</f>
        <v>0.39029999999999998</v>
      </c>
      <c r="E33" s="84">
        <f>AutoGAMsEPUfullmissingdata!CH36-AutoGAMsEPUfullmissingdata!AU36</f>
        <v>-29</v>
      </c>
      <c r="F33" s="85" t="s">
        <v>236</v>
      </c>
      <c r="I33" s="88" t="s">
        <v>158</v>
      </c>
      <c r="J33" s="93"/>
      <c r="K33" s="94"/>
      <c r="L33" s="94"/>
      <c r="M33" s="94"/>
      <c r="N33" s="95" t="s">
        <v>211</v>
      </c>
      <c r="P33" s="88" t="s">
        <v>27</v>
      </c>
      <c r="Q33" s="93"/>
      <c r="R33" s="94"/>
      <c r="S33" s="94"/>
      <c r="T33" s="94"/>
      <c r="U33" s="95" t="s">
        <v>211</v>
      </c>
    </row>
    <row r="34" spans="1:21" x14ac:dyDescent="0.35">
      <c r="A34" s="88" t="s">
        <v>157</v>
      </c>
      <c r="B34" s="84">
        <v>0.1595</v>
      </c>
      <c r="C34" s="84">
        <v>212</v>
      </c>
      <c r="D34" s="84">
        <f>AutoGAMsEPUfullmissingdata!CG37-AutoGAMsEPUfullmissingdata!AT37</f>
        <v>4.6039999999999998E-2</v>
      </c>
      <c r="E34" s="84">
        <f>AutoGAMsEPUfullmissingdata!CH37-AutoGAMsEPUfullmissingdata!AU37</f>
        <v>-222</v>
      </c>
      <c r="F34" s="85" t="s">
        <v>236</v>
      </c>
      <c r="I34" s="88" t="s">
        <v>157</v>
      </c>
      <c r="J34" s="93"/>
      <c r="K34" s="94" t="s">
        <v>211</v>
      </c>
      <c r="L34" s="94"/>
      <c r="M34" s="94"/>
      <c r="N34" s="95"/>
      <c r="P34" s="88" t="s">
        <v>7</v>
      </c>
      <c r="Q34" s="93"/>
      <c r="R34" s="94"/>
      <c r="S34" s="94"/>
      <c r="T34" s="94"/>
      <c r="U34" s="95" t="s">
        <v>211</v>
      </c>
    </row>
    <row r="35" spans="1:21" x14ac:dyDescent="0.35">
      <c r="A35" s="88" t="s">
        <v>159</v>
      </c>
      <c r="B35" s="84">
        <v>0.45689800000000003</v>
      </c>
      <c r="C35" s="84">
        <v>267</v>
      </c>
      <c r="D35" s="84">
        <f>AutoGAMsEPUfullmissingdata!CG38-AutoGAMsEPUfullmissingdata!AT38</f>
        <v>9.0378000000000014E-2</v>
      </c>
      <c r="E35" s="84">
        <f>AutoGAMsEPUfullmissingdata!CH38-AutoGAMsEPUfullmissingdata!AU38</f>
        <v>-59</v>
      </c>
      <c r="F35" s="85" t="s">
        <v>234</v>
      </c>
      <c r="I35" s="88" t="s">
        <v>159</v>
      </c>
      <c r="J35" s="93"/>
      <c r="K35" s="94"/>
      <c r="L35" s="94"/>
      <c r="M35" s="94" t="s">
        <v>211</v>
      </c>
      <c r="N35" s="95"/>
      <c r="P35" s="88" t="s">
        <v>8</v>
      </c>
      <c r="Q35" s="93"/>
      <c r="R35" s="94"/>
      <c r="S35" s="94"/>
      <c r="T35" s="94"/>
      <c r="U35" s="95" t="s">
        <v>211</v>
      </c>
    </row>
    <row r="36" spans="1:21" x14ac:dyDescent="0.35">
      <c r="A36" s="88" t="s">
        <v>160</v>
      </c>
      <c r="B36" s="84"/>
      <c r="C36" s="84"/>
      <c r="D36" s="84"/>
      <c r="E36" s="84"/>
      <c r="F36" s="85"/>
      <c r="I36" s="88" t="s">
        <v>160</v>
      </c>
      <c r="J36" s="93" t="s">
        <v>211</v>
      </c>
      <c r="K36" s="94"/>
      <c r="L36" s="94"/>
      <c r="M36" s="94"/>
      <c r="N36" s="95"/>
      <c r="P36" s="88" t="s">
        <v>10</v>
      </c>
      <c r="Q36" s="96"/>
      <c r="R36" s="94"/>
      <c r="S36" s="94"/>
      <c r="T36" s="94"/>
      <c r="U36" s="95" t="s">
        <v>211</v>
      </c>
    </row>
    <row r="37" spans="1:21" x14ac:dyDescent="0.35">
      <c r="A37" s="88" t="s">
        <v>187</v>
      </c>
      <c r="B37" s="84"/>
      <c r="C37" s="84"/>
      <c r="D37" s="84"/>
      <c r="E37" s="84"/>
      <c r="F37" s="85"/>
      <c r="I37" s="88" t="s">
        <v>187</v>
      </c>
      <c r="J37" s="93"/>
      <c r="K37" s="94"/>
      <c r="L37" s="94"/>
      <c r="M37" s="94"/>
      <c r="N37" s="95" t="s">
        <v>211</v>
      </c>
      <c r="P37" s="88" t="s">
        <v>17</v>
      </c>
      <c r="Q37" s="93"/>
      <c r="R37" s="94"/>
      <c r="S37" s="94"/>
      <c r="T37" s="94"/>
      <c r="U37" s="95" t="s">
        <v>211</v>
      </c>
    </row>
    <row r="38" spans="1:21" x14ac:dyDescent="0.35">
      <c r="A38" s="88" t="s">
        <v>188</v>
      </c>
      <c r="B38" s="84"/>
      <c r="C38" s="84"/>
      <c r="D38" s="84"/>
      <c r="E38" s="84"/>
      <c r="F38" s="85"/>
      <c r="I38" s="88" t="s">
        <v>188</v>
      </c>
      <c r="J38" s="93"/>
      <c r="K38" s="94"/>
      <c r="L38" s="94"/>
      <c r="M38" s="94"/>
      <c r="N38" s="95" t="s">
        <v>211</v>
      </c>
      <c r="P38" s="88" t="s">
        <v>158</v>
      </c>
      <c r="Q38" s="93"/>
      <c r="R38" s="94"/>
      <c r="S38" s="94"/>
      <c r="T38" s="94"/>
      <c r="U38" s="95" t="s">
        <v>211</v>
      </c>
    </row>
    <row r="39" spans="1:21" x14ac:dyDescent="0.35">
      <c r="A39" s="88" t="s">
        <v>192</v>
      </c>
      <c r="B39" s="84"/>
      <c r="C39" s="84"/>
      <c r="D39" s="84"/>
      <c r="E39" s="84"/>
      <c r="F39" s="85"/>
      <c r="I39" s="88" t="s">
        <v>192</v>
      </c>
      <c r="J39" s="93"/>
      <c r="K39" s="94"/>
      <c r="L39" s="94"/>
      <c r="M39" s="94" t="s">
        <v>211</v>
      </c>
      <c r="N39" s="95"/>
      <c r="P39" s="88" t="s">
        <v>187</v>
      </c>
      <c r="Q39" s="93"/>
      <c r="R39" s="94"/>
      <c r="S39" s="94"/>
      <c r="T39" s="94"/>
      <c r="U39" s="95" t="s">
        <v>211</v>
      </c>
    </row>
    <row r="40" spans="1:21" x14ac:dyDescent="0.35">
      <c r="A40" s="88" t="s">
        <v>186</v>
      </c>
      <c r="B40" s="84"/>
      <c r="C40" s="84"/>
      <c r="D40" s="84"/>
      <c r="E40" s="84"/>
      <c r="F40" s="85"/>
      <c r="I40" s="88" t="s">
        <v>186</v>
      </c>
      <c r="J40" s="93"/>
      <c r="K40" s="94" t="s">
        <v>211</v>
      </c>
      <c r="L40" s="94"/>
      <c r="M40" s="94"/>
      <c r="N40" s="95"/>
      <c r="P40" s="88" t="s">
        <v>188</v>
      </c>
      <c r="Q40" s="93"/>
      <c r="R40" s="94"/>
      <c r="S40" s="94"/>
      <c r="T40" s="94"/>
      <c r="U40" s="95" t="s">
        <v>211</v>
      </c>
    </row>
  </sheetData>
  <conditionalFormatting sqref="D2:D1048576">
    <cfRule type="cellIs" dxfId="6" priority="3" operator="lessThan">
      <formula>0</formula>
    </cfRule>
    <cfRule type="cellIs" dxfId="5" priority="4" operator="greaterThan">
      <formula>0</formula>
    </cfRule>
  </conditionalFormatting>
  <conditionalFormatting sqref="E2:E40">
    <cfRule type="cellIs" dxfId="4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6"/>
  <sheetViews>
    <sheetView workbookViewId="0">
      <selection activeCell="B1" sqref="B1"/>
    </sheetView>
  </sheetViews>
  <sheetFormatPr defaultRowHeight="14.5" x14ac:dyDescent="0.35"/>
  <cols>
    <col min="1" max="1" width="12.54296875" customWidth="1"/>
  </cols>
  <sheetData>
    <row r="1" spans="1:29" x14ac:dyDescent="0.35">
      <c r="B1" s="61" t="s">
        <v>120</v>
      </c>
    </row>
    <row r="2" spans="1:29" x14ac:dyDescent="0.35">
      <c r="A2" t="s">
        <v>0</v>
      </c>
      <c r="B2" t="s">
        <v>1</v>
      </c>
      <c r="C2" t="s">
        <v>3</v>
      </c>
      <c r="D2" t="s">
        <v>40</v>
      </c>
      <c r="E2" t="s">
        <v>3</v>
      </c>
      <c r="F2" t="s">
        <v>33</v>
      </c>
      <c r="G2" t="s">
        <v>3</v>
      </c>
      <c r="H2" t="s">
        <v>42</v>
      </c>
      <c r="I2" t="s">
        <v>3</v>
      </c>
      <c r="J2" t="s">
        <v>46</v>
      </c>
      <c r="K2" t="s">
        <v>3</v>
      </c>
      <c r="L2" t="s">
        <v>75</v>
      </c>
      <c r="M2" t="s">
        <v>3</v>
      </c>
      <c r="N2" t="s">
        <v>81</v>
      </c>
      <c r="O2" t="s">
        <v>3</v>
      </c>
      <c r="P2" t="s">
        <v>84</v>
      </c>
      <c r="Q2" t="s">
        <v>3</v>
      </c>
      <c r="R2" t="s">
        <v>87</v>
      </c>
      <c r="S2" t="s">
        <v>3</v>
      </c>
      <c r="T2" t="s">
        <v>96</v>
      </c>
      <c r="U2" t="s">
        <v>3</v>
      </c>
      <c r="V2" t="s">
        <v>101</v>
      </c>
      <c r="W2" t="s">
        <v>3</v>
      </c>
      <c r="X2" t="s">
        <v>104</v>
      </c>
      <c r="Y2" t="s">
        <v>3</v>
      </c>
      <c r="Z2" t="s">
        <v>134</v>
      </c>
      <c r="AA2" t="s">
        <v>3</v>
      </c>
      <c r="AB2" t="s">
        <v>136</v>
      </c>
      <c r="AC2" t="s">
        <v>3</v>
      </c>
    </row>
    <row r="3" spans="1:29" x14ac:dyDescent="0.35">
      <c r="A3" t="s">
        <v>6</v>
      </c>
      <c r="B3">
        <v>0</v>
      </c>
      <c r="C3">
        <v>0.05</v>
      </c>
      <c r="D3">
        <v>0.29599999999999999</v>
      </c>
      <c r="E3">
        <v>1.2E-2</v>
      </c>
      <c r="F3">
        <v>8.9999999999999993E-3</v>
      </c>
      <c r="G3">
        <v>0.01</v>
      </c>
      <c r="H3">
        <v>0.156</v>
      </c>
      <c r="I3">
        <v>2E-3</v>
      </c>
      <c r="J3">
        <v>3.4000000000000002E-2</v>
      </c>
      <c r="K3">
        <v>1.6E-2</v>
      </c>
      <c r="L3">
        <v>0</v>
      </c>
      <c r="M3">
        <v>4.2000000000000003E-2</v>
      </c>
      <c r="N3">
        <v>0</v>
      </c>
      <c r="O3">
        <v>3.3000000000000002E-2</v>
      </c>
      <c r="P3">
        <v>3.0000000000000001E-3</v>
      </c>
      <c r="Q3">
        <v>1.7000000000000001E-2</v>
      </c>
      <c r="R3">
        <v>0</v>
      </c>
      <c r="S3">
        <v>4.1000000000000002E-2</v>
      </c>
      <c r="T3">
        <v>0.11</v>
      </c>
      <c r="U3">
        <v>1.0999999999999999E-2</v>
      </c>
      <c r="V3">
        <v>1E-3</v>
      </c>
      <c r="W3">
        <v>2.5000000000000001E-2</v>
      </c>
      <c r="X3">
        <v>1E-3</v>
      </c>
      <c r="Y3">
        <v>2.3E-2</v>
      </c>
      <c r="Z3">
        <v>0.63900000000000001</v>
      </c>
      <c r="AA3">
        <v>0</v>
      </c>
      <c r="AB3">
        <v>1</v>
      </c>
      <c r="AC3">
        <v>0</v>
      </c>
    </row>
    <row r="4" spans="1:29" x14ac:dyDescent="0.35">
      <c r="A4" t="s">
        <v>7</v>
      </c>
      <c r="B4">
        <v>0.313</v>
      </c>
      <c r="C4">
        <v>0</v>
      </c>
      <c r="D4">
        <v>1E-3</v>
      </c>
      <c r="E4">
        <v>0.02</v>
      </c>
      <c r="F4">
        <v>0</v>
      </c>
      <c r="G4">
        <v>1.0999999999999999E-2</v>
      </c>
      <c r="H4">
        <v>0</v>
      </c>
      <c r="I4">
        <v>1.2999999999999999E-2</v>
      </c>
      <c r="J4">
        <v>8.3000000000000004E-2</v>
      </c>
      <c r="K4">
        <v>5.0000000000000001E-3</v>
      </c>
      <c r="L4">
        <v>3.3000000000000002E-2</v>
      </c>
      <c r="M4">
        <v>1.4E-2</v>
      </c>
      <c r="N4">
        <v>5.1999999999999998E-2</v>
      </c>
      <c r="O4">
        <v>5.0000000000000001E-3</v>
      </c>
      <c r="P4">
        <v>0.44400000000000001</v>
      </c>
      <c r="Q4">
        <v>0</v>
      </c>
      <c r="R4">
        <v>0.97799999999999998</v>
      </c>
      <c r="S4">
        <v>0</v>
      </c>
      <c r="T4">
        <v>0.14399999999999999</v>
      </c>
      <c r="U4">
        <v>8.0000000000000002E-3</v>
      </c>
      <c r="V4">
        <v>0.45600000000000002</v>
      </c>
      <c r="W4">
        <v>0</v>
      </c>
      <c r="X4">
        <v>1E-3</v>
      </c>
      <c r="Y4">
        <v>1.7999999999999999E-2</v>
      </c>
      <c r="Z4">
        <v>1</v>
      </c>
      <c r="AA4">
        <v>0</v>
      </c>
      <c r="AB4">
        <v>0.20599999999999999</v>
      </c>
      <c r="AC4">
        <v>2E-3</v>
      </c>
    </row>
    <row r="5" spans="1:29" x14ac:dyDescent="0.35">
      <c r="A5" t="s">
        <v>8</v>
      </c>
      <c r="B5">
        <v>5.0000000000000001E-3</v>
      </c>
      <c r="C5">
        <v>1.7999999999999999E-2</v>
      </c>
      <c r="D5">
        <v>5.0000000000000001E-3</v>
      </c>
      <c r="E5">
        <v>3.3000000000000002E-2</v>
      </c>
      <c r="F5">
        <v>0.48399999999999999</v>
      </c>
      <c r="G5">
        <v>0</v>
      </c>
      <c r="H5">
        <v>0.214</v>
      </c>
      <c r="I5">
        <v>2E-3</v>
      </c>
      <c r="J5">
        <v>0</v>
      </c>
      <c r="K5">
        <v>1.7999999999999999E-2</v>
      </c>
      <c r="L5">
        <v>0.52</v>
      </c>
      <c r="M5">
        <v>0</v>
      </c>
      <c r="N5">
        <v>0.191</v>
      </c>
      <c r="O5">
        <v>1.0999999999999999E-2</v>
      </c>
      <c r="P5">
        <v>3.7999999999999999E-2</v>
      </c>
      <c r="Q5">
        <v>1.0999999999999999E-2</v>
      </c>
      <c r="R5">
        <v>4.3999999999999997E-2</v>
      </c>
      <c r="S5">
        <v>7.0000000000000001E-3</v>
      </c>
      <c r="T5">
        <v>0.59599999999999997</v>
      </c>
      <c r="U5">
        <v>0</v>
      </c>
      <c r="V5">
        <v>3.2000000000000001E-2</v>
      </c>
      <c r="W5">
        <v>1.7999999999999999E-2</v>
      </c>
      <c r="X5">
        <v>8.9999999999999993E-3</v>
      </c>
      <c r="Y5">
        <v>1.2999999999999999E-2</v>
      </c>
      <c r="Z5">
        <v>1E-3</v>
      </c>
      <c r="AA5">
        <v>5.8999999999999997E-2</v>
      </c>
      <c r="AB5">
        <v>8.6999999999999994E-2</v>
      </c>
      <c r="AC5">
        <v>1.2E-2</v>
      </c>
    </row>
    <row r="6" spans="1:29" x14ac:dyDescent="0.35">
      <c r="A6" t="s">
        <v>9</v>
      </c>
      <c r="B6">
        <v>0</v>
      </c>
      <c r="C6">
        <v>2.1999999999999999E-2</v>
      </c>
      <c r="D6">
        <v>0</v>
      </c>
      <c r="E6">
        <v>3.3000000000000002E-2</v>
      </c>
      <c r="F6">
        <v>0.42699999999999999</v>
      </c>
      <c r="G6">
        <v>0</v>
      </c>
      <c r="H6">
        <v>1</v>
      </c>
      <c r="I6">
        <v>0</v>
      </c>
      <c r="J6">
        <v>0.20399999999999999</v>
      </c>
      <c r="K6">
        <v>2E-3</v>
      </c>
      <c r="L6">
        <v>2.1999999999999999E-2</v>
      </c>
      <c r="M6">
        <v>8.9999999999999993E-3</v>
      </c>
      <c r="N6">
        <v>0</v>
      </c>
      <c r="O6">
        <v>1.7000000000000001E-2</v>
      </c>
      <c r="P6">
        <v>0</v>
      </c>
      <c r="Q6">
        <v>1.2999999999999999E-2</v>
      </c>
      <c r="R6">
        <v>6.0000000000000001E-3</v>
      </c>
      <c r="S6">
        <v>7.0000000000000001E-3</v>
      </c>
      <c r="T6">
        <v>1.6E-2</v>
      </c>
      <c r="U6">
        <v>3.0000000000000001E-3</v>
      </c>
      <c r="V6">
        <v>0.08</v>
      </c>
      <c r="W6">
        <v>2E-3</v>
      </c>
      <c r="X6">
        <v>7.0000000000000001E-3</v>
      </c>
      <c r="Y6">
        <v>0.01</v>
      </c>
      <c r="Z6">
        <v>7.2999999999999995E-2</v>
      </c>
      <c r="AA6">
        <v>1.7999999999999999E-2</v>
      </c>
      <c r="AB6">
        <v>2.1000000000000001E-2</v>
      </c>
      <c r="AC6">
        <v>1.0999999999999999E-2</v>
      </c>
    </row>
    <row r="7" spans="1:29" x14ac:dyDescent="0.35">
      <c r="A7" t="s">
        <v>10</v>
      </c>
      <c r="B7">
        <v>0</v>
      </c>
      <c r="C7">
        <v>4.2999999999999997E-2</v>
      </c>
      <c r="D7">
        <v>1.7999999999999999E-2</v>
      </c>
      <c r="E7">
        <v>3.2000000000000001E-2</v>
      </c>
      <c r="F7">
        <v>0.157</v>
      </c>
      <c r="G7">
        <v>0.01</v>
      </c>
      <c r="H7">
        <v>0</v>
      </c>
      <c r="I7">
        <v>9.8000000000000004E-2</v>
      </c>
      <c r="J7">
        <v>1E-3</v>
      </c>
      <c r="K7">
        <v>2.3E-2</v>
      </c>
      <c r="L7">
        <v>0</v>
      </c>
      <c r="M7">
        <v>7.3999999999999996E-2</v>
      </c>
      <c r="N7">
        <v>1</v>
      </c>
      <c r="O7">
        <v>0</v>
      </c>
      <c r="P7">
        <v>0</v>
      </c>
      <c r="Q7">
        <v>6.5000000000000002E-2</v>
      </c>
      <c r="R7">
        <v>1</v>
      </c>
      <c r="S7">
        <v>0</v>
      </c>
      <c r="T7">
        <v>2.9000000000000001E-2</v>
      </c>
      <c r="U7">
        <v>1.2E-2</v>
      </c>
      <c r="V7">
        <v>0.13600000000000001</v>
      </c>
      <c r="W7">
        <v>1.7999999999999999E-2</v>
      </c>
      <c r="X7">
        <v>0.14699999999999999</v>
      </c>
      <c r="Y7">
        <v>2.3E-2</v>
      </c>
      <c r="Z7">
        <v>0.191</v>
      </c>
      <c r="AA7">
        <v>3.4000000000000002E-2</v>
      </c>
      <c r="AB7">
        <v>0.23799999999999999</v>
      </c>
      <c r="AC7">
        <v>3.0000000000000001E-3</v>
      </c>
    </row>
    <row r="8" spans="1:29" x14ac:dyDescent="0.35">
      <c r="A8" t="s">
        <v>34</v>
      </c>
      <c r="B8">
        <v>0</v>
      </c>
      <c r="C8">
        <v>8.2000000000000003E-2</v>
      </c>
      <c r="D8">
        <v>0</v>
      </c>
      <c r="E8">
        <v>7.9000000000000001E-2</v>
      </c>
      <c r="F8">
        <v>0.14599999999999999</v>
      </c>
      <c r="G8">
        <v>3.0000000000000001E-3</v>
      </c>
      <c r="H8">
        <v>0.57099999999999995</v>
      </c>
      <c r="I8">
        <v>0</v>
      </c>
      <c r="J8">
        <v>1E-3</v>
      </c>
      <c r="K8">
        <v>2.1999999999999999E-2</v>
      </c>
      <c r="L8">
        <v>0</v>
      </c>
      <c r="M8">
        <v>5.2999999999999999E-2</v>
      </c>
      <c r="N8">
        <v>0</v>
      </c>
      <c r="O8">
        <v>2.5000000000000001E-2</v>
      </c>
      <c r="P8">
        <v>0</v>
      </c>
      <c r="Q8">
        <v>2.1000000000000001E-2</v>
      </c>
      <c r="R8">
        <v>0</v>
      </c>
      <c r="S8">
        <v>4.7E-2</v>
      </c>
      <c r="T8">
        <v>0</v>
      </c>
      <c r="U8">
        <v>2.9000000000000001E-2</v>
      </c>
      <c r="V8">
        <v>0</v>
      </c>
      <c r="W8">
        <v>4.2000000000000003E-2</v>
      </c>
      <c r="X8">
        <v>0</v>
      </c>
      <c r="Y8">
        <v>6.4000000000000001E-2</v>
      </c>
    </row>
    <row r="9" spans="1:29" x14ac:dyDescent="0.35">
      <c r="A9" t="s">
        <v>11</v>
      </c>
      <c r="B9">
        <v>0</v>
      </c>
      <c r="C9">
        <v>2.5999999999999999E-2</v>
      </c>
      <c r="D9">
        <v>0</v>
      </c>
      <c r="E9">
        <v>3.6999999999999998E-2</v>
      </c>
      <c r="F9">
        <v>1E-3</v>
      </c>
      <c r="G9">
        <v>5.0000000000000001E-3</v>
      </c>
      <c r="H9">
        <v>3.0000000000000001E-3</v>
      </c>
      <c r="I9">
        <v>4.0000000000000001E-3</v>
      </c>
      <c r="J9">
        <v>0</v>
      </c>
      <c r="K9">
        <v>1.7999999999999999E-2</v>
      </c>
      <c r="L9">
        <v>0</v>
      </c>
      <c r="M9">
        <v>2.7E-2</v>
      </c>
      <c r="N9">
        <v>0</v>
      </c>
      <c r="O9">
        <v>3.6999999999999998E-2</v>
      </c>
      <c r="P9">
        <v>0</v>
      </c>
      <c r="Q9">
        <v>2.4E-2</v>
      </c>
      <c r="R9">
        <v>0</v>
      </c>
      <c r="S9">
        <v>1.9E-2</v>
      </c>
      <c r="T9">
        <v>0</v>
      </c>
      <c r="U9">
        <v>0.02</v>
      </c>
      <c r="V9">
        <v>0</v>
      </c>
      <c r="W9">
        <v>1.2999999999999999E-2</v>
      </c>
      <c r="X9">
        <v>0</v>
      </c>
      <c r="Y9">
        <v>0.02</v>
      </c>
      <c r="Z9">
        <v>0.50700000000000001</v>
      </c>
      <c r="AA9">
        <v>0</v>
      </c>
      <c r="AB9">
        <v>0.01</v>
      </c>
      <c r="AC9">
        <v>6.0000000000000001E-3</v>
      </c>
    </row>
    <row r="10" spans="1:29" x14ac:dyDescent="0.35">
      <c r="A10" t="s">
        <v>12</v>
      </c>
      <c r="B10">
        <v>0.188</v>
      </c>
      <c r="C10">
        <v>3.0000000000000001E-3</v>
      </c>
      <c r="D10">
        <v>0.85899999999999999</v>
      </c>
      <c r="E10">
        <v>0</v>
      </c>
      <c r="F10">
        <v>4.1000000000000002E-2</v>
      </c>
      <c r="G10">
        <v>3.0000000000000001E-3</v>
      </c>
      <c r="H10">
        <v>0.161</v>
      </c>
      <c r="I10">
        <v>2E-3</v>
      </c>
      <c r="J10">
        <v>0</v>
      </c>
      <c r="K10">
        <v>3.1E-2</v>
      </c>
      <c r="L10">
        <v>3.3000000000000002E-2</v>
      </c>
      <c r="M10">
        <v>1.9E-2</v>
      </c>
      <c r="N10">
        <v>4.0000000000000001E-3</v>
      </c>
      <c r="O10">
        <v>2.4E-2</v>
      </c>
      <c r="P10">
        <v>0.251</v>
      </c>
      <c r="Q10">
        <v>1E-3</v>
      </c>
      <c r="R10">
        <v>1E-3</v>
      </c>
      <c r="S10">
        <v>2.7E-2</v>
      </c>
      <c r="T10">
        <v>0.159</v>
      </c>
      <c r="U10">
        <v>2E-3</v>
      </c>
      <c r="V10">
        <v>0.69299999999999995</v>
      </c>
      <c r="W10">
        <v>0</v>
      </c>
      <c r="X10">
        <v>1.0999999999999999E-2</v>
      </c>
      <c r="Y10">
        <v>2.1999999999999999E-2</v>
      </c>
    </row>
    <row r="11" spans="1:29" x14ac:dyDescent="0.35">
      <c r="A11" t="s">
        <v>13</v>
      </c>
      <c r="B11">
        <v>8.0000000000000002E-3</v>
      </c>
      <c r="C11">
        <v>2.1999999999999999E-2</v>
      </c>
      <c r="D11">
        <v>1E-3</v>
      </c>
      <c r="E11">
        <v>3.6999999999999998E-2</v>
      </c>
      <c r="F11">
        <v>0.65900000000000003</v>
      </c>
      <c r="G11">
        <v>0</v>
      </c>
      <c r="H11">
        <v>0.752</v>
      </c>
      <c r="I11">
        <v>0</v>
      </c>
      <c r="J11">
        <v>0.53400000000000003</v>
      </c>
      <c r="K11">
        <v>0</v>
      </c>
      <c r="L11">
        <v>1E-3</v>
      </c>
      <c r="M11">
        <v>3.4000000000000002E-2</v>
      </c>
      <c r="N11">
        <v>0</v>
      </c>
      <c r="O11">
        <v>5.8000000000000003E-2</v>
      </c>
      <c r="P11">
        <v>0</v>
      </c>
      <c r="Q11">
        <v>2.7E-2</v>
      </c>
      <c r="R11">
        <v>0.03</v>
      </c>
      <c r="S11">
        <v>6.0000000000000001E-3</v>
      </c>
      <c r="T11">
        <v>0.02</v>
      </c>
      <c r="U11">
        <v>8.0000000000000002E-3</v>
      </c>
      <c r="V11">
        <v>0</v>
      </c>
      <c r="W11">
        <v>2.4E-2</v>
      </c>
      <c r="X11">
        <v>0</v>
      </c>
      <c r="Y11">
        <v>4.1000000000000002E-2</v>
      </c>
      <c r="Z11">
        <v>0.35599999999999998</v>
      </c>
      <c r="AA11">
        <v>0</v>
      </c>
      <c r="AB11">
        <v>0.188</v>
      </c>
      <c r="AC11">
        <v>2E-3</v>
      </c>
    </row>
    <row r="12" spans="1:29" x14ac:dyDescent="0.35">
      <c r="A12" t="s">
        <v>14</v>
      </c>
      <c r="B12">
        <v>8.9999999999999993E-3</v>
      </c>
      <c r="C12">
        <v>2.7E-2</v>
      </c>
      <c r="D12">
        <v>5.3999999999999999E-2</v>
      </c>
      <c r="E12">
        <v>7.0000000000000001E-3</v>
      </c>
      <c r="F12">
        <v>0.74199999999999999</v>
      </c>
      <c r="G12">
        <v>0</v>
      </c>
      <c r="H12">
        <v>4.2999999999999997E-2</v>
      </c>
      <c r="I12">
        <v>1.7999999999999999E-2</v>
      </c>
      <c r="J12">
        <v>0.35799999999999998</v>
      </c>
      <c r="K12">
        <v>0</v>
      </c>
      <c r="L12">
        <v>0.67300000000000004</v>
      </c>
      <c r="M12">
        <v>6.0000000000000001E-3</v>
      </c>
      <c r="N12">
        <v>3.3000000000000002E-2</v>
      </c>
      <c r="O12">
        <v>1.4E-2</v>
      </c>
      <c r="P12">
        <v>1</v>
      </c>
      <c r="Q12">
        <v>0</v>
      </c>
      <c r="R12">
        <v>2.1999999999999999E-2</v>
      </c>
      <c r="S12">
        <v>1.4999999999999999E-2</v>
      </c>
      <c r="T12">
        <v>0.88500000000000001</v>
      </c>
      <c r="U12">
        <v>0</v>
      </c>
      <c r="V12">
        <v>0.66600000000000004</v>
      </c>
      <c r="W12">
        <v>0</v>
      </c>
      <c r="X12">
        <v>1</v>
      </c>
      <c r="Y12">
        <v>0</v>
      </c>
      <c r="Z12">
        <v>0.56100000000000005</v>
      </c>
      <c r="AA12">
        <v>0</v>
      </c>
      <c r="AB12">
        <v>1</v>
      </c>
      <c r="AC12">
        <v>0</v>
      </c>
    </row>
    <row r="13" spans="1:29" x14ac:dyDescent="0.35">
      <c r="A13" t="s">
        <v>15</v>
      </c>
      <c r="B13">
        <v>0.32</v>
      </c>
      <c r="C13">
        <v>8.0000000000000002E-3</v>
      </c>
      <c r="D13">
        <v>1E-3</v>
      </c>
      <c r="E13">
        <v>2.9000000000000001E-2</v>
      </c>
      <c r="F13">
        <v>2.8000000000000001E-2</v>
      </c>
      <c r="G13">
        <v>4.0000000000000001E-3</v>
      </c>
      <c r="H13">
        <v>0</v>
      </c>
      <c r="I13">
        <v>2.9000000000000001E-2</v>
      </c>
      <c r="J13">
        <v>0</v>
      </c>
      <c r="K13">
        <v>2.3E-2</v>
      </c>
      <c r="L13">
        <v>3.0000000000000001E-3</v>
      </c>
      <c r="M13">
        <v>2.9000000000000001E-2</v>
      </c>
      <c r="N13">
        <v>4.0000000000000001E-3</v>
      </c>
      <c r="O13">
        <v>0.01</v>
      </c>
      <c r="P13">
        <v>0.05</v>
      </c>
      <c r="Q13">
        <v>4.0000000000000001E-3</v>
      </c>
      <c r="R13">
        <v>3.0000000000000001E-3</v>
      </c>
      <c r="S13">
        <v>1.9E-2</v>
      </c>
      <c r="T13">
        <v>5.0000000000000001E-3</v>
      </c>
      <c r="U13">
        <v>8.9999999999999993E-3</v>
      </c>
      <c r="V13">
        <v>5.0000000000000001E-3</v>
      </c>
      <c r="W13">
        <v>8.0000000000000002E-3</v>
      </c>
      <c r="X13">
        <v>1E-3</v>
      </c>
      <c r="Y13">
        <v>0.03</v>
      </c>
      <c r="Z13">
        <v>0.78100000000000003</v>
      </c>
      <c r="AA13">
        <v>0</v>
      </c>
      <c r="AB13">
        <v>0.29699999999999999</v>
      </c>
      <c r="AC13">
        <v>1.7000000000000001E-2</v>
      </c>
    </row>
    <row r="14" spans="1:29" x14ac:dyDescent="0.35">
      <c r="A14" t="s">
        <v>16</v>
      </c>
      <c r="B14">
        <v>0</v>
      </c>
      <c r="C14">
        <v>2.5000000000000001E-2</v>
      </c>
      <c r="D14">
        <v>0</v>
      </c>
      <c r="E14">
        <v>3.5999999999999997E-2</v>
      </c>
      <c r="F14">
        <v>0.05</v>
      </c>
      <c r="G14">
        <v>3.0000000000000001E-3</v>
      </c>
      <c r="H14">
        <v>0.501</v>
      </c>
      <c r="I14">
        <v>0</v>
      </c>
      <c r="J14">
        <v>0</v>
      </c>
      <c r="K14">
        <v>5.2999999999999999E-2</v>
      </c>
      <c r="L14">
        <v>0.75</v>
      </c>
      <c r="M14">
        <v>0</v>
      </c>
      <c r="N14">
        <v>0</v>
      </c>
      <c r="O14">
        <v>4.2999999999999997E-2</v>
      </c>
      <c r="P14">
        <v>0</v>
      </c>
      <c r="Q14">
        <v>3.4000000000000002E-2</v>
      </c>
      <c r="R14">
        <v>1E-3</v>
      </c>
      <c r="S14">
        <v>1.4E-2</v>
      </c>
      <c r="T14">
        <v>0</v>
      </c>
      <c r="U14">
        <v>2.3E-2</v>
      </c>
      <c r="V14">
        <v>0</v>
      </c>
      <c r="W14">
        <v>2.1000000000000001E-2</v>
      </c>
      <c r="X14">
        <v>0</v>
      </c>
      <c r="Y14">
        <v>1.9E-2</v>
      </c>
      <c r="Z14">
        <v>0.13600000000000001</v>
      </c>
      <c r="AA14">
        <v>2E-3</v>
      </c>
      <c r="AB14">
        <v>0.51600000000000001</v>
      </c>
      <c r="AC14">
        <v>0</v>
      </c>
    </row>
    <row r="15" spans="1:29" x14ac:dyDescent="0.35">
      <c r="A15" t="s">
        <v>35</v>
      </c>
      <c r="F15">
        <v>0</v>
      </c>
      <c r="G15">
        <v>3.2000000000000001E-2</v>
      </c>
      <c r="H15">
        <v>0</v>
      </c>
      <c r="I15">
        <v>2.8000000000000001E-2</v>
      </c>
      <c r="J15">
        <v>5.7000000000000002E-2</v>
      </c>
      <c r="K15">
        <v>5.0000000000000001E-3</v>
      </c>
      <c r="L15">
        <v>6.0000000000000001E-3</v>
      </c>
      <c r="M15">
        <v>1.0999999999999999E-2</v>
      </c>
      <c r="N15">
        <v>0</v>
      </c>
      <c r="O15">
        <v>0.02</v>
      </c>
      <c r="P15">
        <v>0</v>
      </c>
      <c r="Q15">
        <v>2.1000000000000001E-2</v>
      </c>
      <c r="R15">
        <v>5.8999999999999997E-2</v>
      </c>
      <c r="S15">
        <v>6.0000000000000001E-3</v>
      </c>
      <c r="T15">
        <v>1E-3</v>
      </c>
      <c r="U15">
        <v>1.7000000000000001E-2</v>
      </c>
      <c r="V15">
        <v>0.23400000000000001</v>
      </c>
      <c r="W15">
        <v>3.0000000000000001E-3</v>
      </c>
      <c r="X15">
        <v>8.9999999999999993E-3</v>
      </c>
      <c r="Y15">
        <v>1.2999999999999999E-2</v>
      </c>
      <c r="Z15">
        <v>8.4000000000000005E-2</v>
      </c>
      <c r="AA15">
        <v>8.0000000000000002E-3</v>
      </c>
      <c r="AB15">
        <v>7.2999999999999995E-2</v>
      </c>
      <c r="AC15">
        <v>1.6E-2</v>
      </c>
    </row>
    <row r="16" spans="1:29" x14ac:dyDescent="0.35">
      <c r="A16" t="s">
        <v>17</v>
      </c>
      <c r="B16">
        <v>0</v>
      </c>
      <c r="C16">
        <v>5.8999999999999997E-2</v>
      </c>
      <c r="D16">
        <v>0</v>
      </c>
      <c r="E16">
        <v>8.8999999999999996E-2</v>
      </c>
      <c r="F16">
        <v>0</v>
      </c>
      <c r="G16">
        <v>2.1000000000000001E-2</v>
      </c>
      <c r="H16">
        <v>1</v>
      </c>
      <c r="I16">
        <v>0</v>
      </c>
      <c r="J16">
        <v>0.73899999999999999</v>
      </c>
      <c r="K16">
        <v>0</v>
      </c>
      <c r="L16">
        <v>0</v>
      </c>
      <c r="M16">
        <v>9.0999999999999998E-2</v>
      </c>
      <c r="N16">
        <v>0</v>
      </c>
      <c r="O16">
        <v>0.111</v>
      </c>
      <c r="P16">
        <v>4.0000000000000001E-3</v>
      </c>
      <c r="Q16">
        <v>2.3E-2</v>
      </c>
      <c r="R16">
        <v>0</v>
      </c>
      <c r="S16">
        <v>5.6000000000000001E-2</v>
      </c>
      <c r="T16">
        <v>0</v>
      </c>
      <c r="U16">
        <v>4.8000000000000001E-2</v>
      </c>
      <c r="V16">
        <v>0.02</v>
      </c>
      <c r="W16">
        <v>0.02</v>
      </c>
      <c r="X16">
        <v>0</v>
      </c>
      <c r="Y16">
        <v>0.03</v>
      </c>
      <c r="Z16">
        <v>0.36399999999999999</v>
      </c>
      <c r="AA16">
        <v>0</v>
      </c>
      <c r="AB16">
        <v>0.19</v>
      </c>
      <c r="AC16">
        <v>8.0000000000000002E-3</v>
      </c>
    </row>
    <row r="17" spans="1:29" x14ac:dyDescent="0.35">
      <c r="A17" t="s">
        <v>18</v>
      </c>
      <c r="B17">
        <v>0</v>
      </c>
      <c r="C17">
        <v>4.2999999999999997E-2</v>
      </c>
      <c r="D17">
        <v>0</v>
      </c>
      <c r="E17">
        <v>4.2999999999999997E-2</v>
      </c>
      <c r="F17">
        <v>0.33400000000000002</v>
      </c>
      <c r="G17">
        <v>0</v>
      </c>
      <c r="H17">
        <v>5.3999999999999999E-2</v>
      </c>
      <c r="I17">
        <v>3.0000000000000001E-3</v>
      </c>
      <c r="J17">
        <v>0</v>
      </c>
      <c r="K17">
        <v>2.1000000000000001E-2</v>
      </c>
      <c r="L17">
        <v>1.2E-2</v>
      </c>
      <c r="M17">
        <v>8.0000000000000002E-3</v>
      </c>
      <c r="N17">
        <v>0</v>
      </c>
      <c r="O17">
        <v>2.3E-2</v>
      </c>
      <c r="P17">
        <v>2E-3</v>
      </c>
      <c r="Q17">
        <v>1.4E-2</v>
      </c>
      <c r="R17">
        <v>6.0000000000000001E-3</v>
      </c>
      <c r="S17">
        <v>1.0999999999999999E-2</v>
      </c>
      <c r="T17">
        <v>0.2</v>
      </c>
      <c r="U17">
        <v>2E-3</v>
      </c>
      <c r="V17">
        <v>1E-3</v>
      </c>
      <c r="W17">
        <v>1.9E-2</v>
      </c>
      <c r="X17">
        <v>0.56399999999999995</v>
      </c>
      <c r="Y17">
        <v>0</v>
      </c>
      <c r="Z17">
        <v>8.3000000000000004E-2</v>
      </c>
      <c r="AA17">
        <v>5.0000000000000001E-3</v>
      </c>
      <c r="AB17">
        <v>0.26500000000000001</v>
      </c>
      <c r="AC17">
        <v>5.0000000000000001E-3</v>
      </c>
    </row>
    <row r="18" spans="1:29" x14ac:dyDescent="0.35">
      <c r="A18" t="s">
        <v>36</v>
      </c>
      <c r="F18">
        <v>0</v>
      </c>
      <c r="G18">
        <v>1.7999999999999999E-2</v>
      </c>
      <c r="H18">
        <v>1.0999999999999999E-2</v>
      </c>
      <c r="I18">
        <v>0.01</v>
      </c>
      <c r="J18">
        <v>0</v>
      </c>
      <c r="K18">
        <v>0.06</v>
      </c>
      <c r="L18">
        <v>0</v>
      </c>
      <c r="M18">
        <v>2.3E-2</v>
      </c>
      <c r="N18">
        <v>5.0000000000000001E-3</v>
      </c>
      <c r="O18">
        <v>5.0000000000000001E-3</v>
      </c>
      <c r="P18">
        <v>0</v>
      </c>
      <c r="Q18">
        <v>3.9E-2</v>
      </c>
      <c r="R18">
        <v>0</v>
      </c>
      <c r="S18">
        <v>2.4E-2</v>
      </c>
      <c r="T18">
        <v>0</v>
      </c>
      <c r="U18">
        <v>1.2999999999999999E-2</v>
      </c>
      <c r="V18">
        <v>0</v>
      </c>
      <c r="W18">
        <v>2.8000000000000001E-2</v>
      </c>
      <c r="X18">
        <v>4.0000000000000001E-3</v>
      </c>
      <c r="Y18">
        <v>1.2999999999999999E-2</v>
      </c>
      <c r="Z18">
        <v>8.2000000000000003E-2</v>
      </c>
      <c r="AA18">
        <v>4.0000000000000001E-3</v>
      </c>
      <c r="AB18">
        <v>0.105</v>
      </c>
      <c r="AC18">
        <v>6.0000000000000001E-3</v>
      </c>
    </row>
    <row r="19" spans="1:29" x14ac:dyDescent="0.35">
      <c r="A19" t="s">
        <v>19</v>
      </c>
      <c r="B19">
        <v>6.0000000000000001E-3</v>
      </c>
      <c r="C19">
        <v>2.1999999999999999E-2</v>
      </c>
      <c r="D19">
        <v>3.0000000000000001E-3</v>
      </c>
      <c r="E19">
        <v>4.3999999999999997E-2</v>
      </c>
      <c r="F19">
        <v>2E-3</v>
      </c>
      <c r="G19">
        <v>8.9999999999999993E-3</v>
      </c>
      <c r="H19">
        <v>0.36599999999999999</v>
      </c>
      <c r="I19">
        <v>0</v>
      </c>
      <c r="J19">
        <v>5.0999999999999997E-2</v>
      </c>
      <c r="K19">
        <v>5.0000000000000001E-3</v>
      </c>
      <c r="L19">
        <v>0</v>
      </c>
      <c r="M19">
        <v>2.3E-2</v>
      </c>
      <c r="N19">
        <v>0</v>
      </c>
      <c r="O19">
        <v>6.7000000000000004E-2</v>
      </c>
      <c r="P19">
        <v>1E-3</v>
      </c>
      <c r="Q19">
        <v>2.9000000000000001E-2</v>
      </c>
      <c r="R19">
        <v>0</v>
      </c>
      <c r="S19">
        <v>2.5000000000000001E-2</v>
      </c>
      <c r="T19">
        <v>0</v>
      </c>
      <c r="U19">
        <v>3.7999999999999999E-2</v>
      </c>
      <c r="V19">
        <v>0</v>
      </c>
      <c r="W19">
        <v>3.9E-2</v>
      </c>
      <c r="X19">
        <v>0</v>
      </c>
      <c r="Y19">
        <v>8.8999999999999996E-2</v>
      </c>
    </row>
    <row r="20" spans="1:29" x14ac:dyDescent="0.35">
      <c r="A20" t="s">
        <v>20</v>
      </c>
      <c r="B20">
        <v>0</v>
      </c>
      <c r="C20">
        <v>5.1999999999999998E-2</v>
      </c>
      <c r="D20">
        <v>0</v>
      </c>
      <c r="E20">
        <v>5.6000000000000001E-2</v>
      </c>
      <c r="F20">
        <v>0</v>
      </c>
      <c r="G20">
        <v>8.9999999999999993E-3</v>
      </c>
      <c r="H20">
        <v>0.54400000000000004</v>
      </c>
      <c r="I20">
        <v>0</v>
      </c>
      <c r="J20">
        <v>0.39200000000000002</v>
      </c>
      <c r="K20">
        <v>0</v>
      </c>
      <c r="L20">
        <v>0</v>
      </c>
      <c r="M20">
        <v>1.9E-2</v>
      </c>
      <c r="N20">
        <v>0</v>
      </c>
      <c r="O20">
        <v>3.9E-2</v>
      </c>
      <c r="P20">
        <v>0.01</v>
      </c>
      <c r="Q20">
        <v>1.7000000000000001E-2</v>
      </c>
      <c r="R20">
        <v>4.5999999999999999E-2</v>
      </c>
      <c r="S20">
        <v>1.0999999999999999E-2</v>
      </c>
      <c r="T20">
        <v>4.1000000000000002E-2</v>
      </c>
      <c r="U20">
        <v>1.4999999999999999E-2</v>
      </c>
      <c r="V20">
        <v>2E-3</v>
      </c>
      <c r="W20">
        <v>2.1000000000000001E-2</v>
      </c>
      <c r="X20">
        <v>4.0000000000000001E-3</v>
      </c>
      <c r="Y20">
        <v>2.1000000000000001E-2</v>
      </c>
      <c r="Z20">
        <v>9.7000000000000003E-2</v>
      </c>
      <c r="AA20">
        <v>6.0000000000000001E-3</v>
      </c>
      <c r="AB20">
        <v>7.1999999999999995E-2</v>
      </c>
      <c r="AC20">
        <v>2.8000000000000001E-2</v>
      </c>
    </row>
    <row r="21" spans="1:29" x14ac:dyDescent="0.35">
      <c r="A21" t="s">
        <v>37</v>
      </c>
      <c r="B21">
        <v>0</v>
      </c>
      <c r="C21">
        <v>3.6999999999999998E-2</v>
      </c>
      <c r="D21">
        <v>0</v>
      </c>
      <c r="E21">
        <v>5.3999999999999999E-2</v>
      </c>
      <c r="F21">
        <v>1</v>
      </c>
      <c r="G21">
        <v>0</v>
      </c>
      <c r="H21">
        <v>0.06</v>
      </c>
      <c r="I21">
        <v>4.0000000000000001E-3</v>
      </c>
      <c r="J21">
        <v>7.0000000000000001E-3</v>
      </c>
      <c r="K21">
        <v>2.3E-2</v>
      </c>
      <c r="L21">
        <v>0.53700000000000003</v>
      </c>
      <c r="M21">
        <v>0</v>
      </c>
      <c r="N21">
        <v>0</v>
      </c>
      <c r="O21">
        <v>0.05</v>
      </c>
      <c r="P21">
        <v>1E-3</v>
      </c>
      <c r="Q21">
        <v>3.6999999999999998E-2</v>
      </c>
      <c r="R21">
        <v>1E-3</v>
      </c>
      <c r="S21">
        <v>2.9000000000000001E-2</v>
      </c>
      <c r="T21">
        <v>6.2E-2</v>
      </c>
      <c r="U21">
        <v>7.0000000000000001E-3</v>
      </c>
      <c r="V21">
        <v>1.6E-2</v>
      </c>
      <c r="W21">
        <v>0.02</v>
      </c>
      <c r="X21">
        <v>0</v>
      </c>
      <c r="Y21">
        <v>0.04</v>
      </c>
      <c r="Z21">
        <v>4.0000000000000001E-3</v>
      </c>
      <c r="AA21">
        <v>3.6999999999999998E-2</v>
      </c>
      <c r="AB21">
        <v>0.76100000000000001</v>
      </c>
      <c r="AC21">
        <v>0</v>
      </c>
    </row>
    <row r="22" spans="1:29" x14ac:dyDescent="0.35">
      <c r="A22" t="s">
        <v>21</v>
      </c>
      <c r="B22">
        <v>0</v>
      </c>
      <c r="C22">
        <v>7.5999999999999998E-2</v>
      </c>
      <c r="D22">
        <v>0</v>
      </c>
      <c r="E22">
        <v>8.6999999999999994E-2</v>
      </c>
      <c r="F22">
        <v>0</v>
      </c>
      <c r="G22">
        <v>1.4999999999999999E-2</v>
      </c>
      <c r="H22">
        <v>0</v>
      </c>
      <c r="I22">
        <v>4.2999999999999997E-2</v>
      </c>
      <c r="J22">
        <v>0</v>
      </c>
      <c r="K22">
        <v>0.151</v>
      </c>
      <c r="L22">
        <v>0</v>
      </c>
      <c r="M22">
        <v>2.7E-2</v>
      </c>
      <c r="N22">
        <v>0</v>
      </c>
      <c r="O22">
        <v>3.1E-2</v>
      </c>
      <c r="P22">
        <v>0</v>
      </c>
      <c r="Q22">
        <v>0.04</v>
      </c>
      <c r="R22">
        <v>0</v>
      </c>
      <c r="S22">
        <v>3.9E-2</v>
      </c>
      <c r="T22">
        <v>0</v>
      </c>
      <c r="U22">
        <v>2.9000000000000001E-2</v>
      </c>
      <c r="V22">
        <v>0</v>
      </c>
      <c r="W22">
        <v>4.4999999999999998E-2</v>
      </c>
      <c r="X22">
        <v>0</v>
      </c>
      <c r="Y22">
        <v>2.5999999999999999E-2</v>
      </c>
    </row>
    <row r="23" spans="1:29" x14ac:dyDescent="0.35">
      <c r="A23" t="s">
        <v>22</v>
      </c>
      <c r="B23">
        <v>0.125</v>
      </c>
      <c r="C23">
        <v>8.0000000000000002E-3</v>
      </c>
      <c r="D23">
        <v>7.9000000000000001E-2</v>
      </c>
      <c r="E23">
        <v>2.5999999999999999E-2</v>
      </c>
      <c r="F23">
        <v>0.82399999999999995</v>
      </c>
      <c r="G23">
        <v>0</v>
      </c>
      <c r="H23">
        <v>0.35199999999999998</v>
      </c>
      <c r="I23">
        <v>0</v>
      </c>
      <c r="J23">
        <v>4.2999999999999997E-2</v>
      </c>
      <c r="K23">
        <v>1.4E-2</v>
      </c>
      <c r="L23">
        <v>0</v>
      </c>
      <c r="M23">
        <v>7.9000000000000001E-2</v>
      </c>
      <c r="N23">
        <v>4.3999999999999997E-2</v>
      </c>
      <c r="O23">
        <v>2.5000000000000001E-2</v>
      </c>
      <c r="P23">
        <v>3.2000000000000001E-2</v>
      </c>
      <c r="Q23">
        <v>2.4E-2</v>
      </c>
      <c r="R23">
        <v>0</v>
      </c>
      <c r="S23">
        <v>5.6000000000000001E-2</v>
      </c>
      <c r="T23">
        <v>2.5999999999999999E-2</v>
      </c>
      <c r="U23">
        <v>0.03</v>
      </c>
      <c r="V23">
        <v>4.3999999999999997E-2</v>
      </c>
      <c r="W23">
        <v>2.4E-2</v>
      </c>
      <c r="X23">
        <v>0.24</v>
      </c>
      <c r="Y23">
        <v>8.0000000000000002E-3</v>
      </c>
    </row>
    <row r="24" spans="1:29" x14ac:dyDescent="0.35">
      <c r="A24" t="s">
        <v>23</v>
      </c>
      <c r="B24">
        <v>0</v>
      </c>
      <c r="C24">
        <v>6.6000000000000003E-2</v>
      </c>
      <c r="D24">
        <v>0</v>
      </c>
      <c r="E24">
        <v>6.4000000000000001E-2</v>
      </c>
      <c r="F24">
        <v>2.7E-2</v>
      </c>
      <c r="G24">
        <v>2E-3</v>
      </c>
      <c r="H24">
        <v>0</v>
      </c>
      <c r="I24">
        <v>1.2999999999999999E-2</v>
      </c>
      <c r="J24">
        <v>0</v>
      </c>
      <c r="K24">
        <v>3.7999999999999999E-2</v>
      </c>
      <c r="L24">
        <v>0</v>
      </c>
      <c r="M24">
        <v>1.4E-2</v>
      </c>
      <c r="N24">
        <v>0</v>
      </c>
      <c r="O24">
        <v>3.2000000000000001E-2</v>
      </c>
      <c r="P24">
        <v>0</v>
      </c>
      <c r="Q24">
        <v>4.4999999999999998E-2</v>
      </c>
      <c r="R24">
        <v>0</v>
      </c>
      <c r="S24">
        <v>1.6E-2</v>
      </c>
      <c r="T24">
        <v>0</v>
      </c>
      <c r="U24">
        <v>1.6E-2</v>
      </c>
      <c r="V24">
        <v>0</v>
      </c>
      <c r="W24">
        <v>2.5999999999999999E-2</v>
      </c>
      <c r="X24">
        <v>0</v>
      </c>
      <c r="Y24">
        <v>2.5000000000000001E-2</v>
      </c>
      <c r="Z24">
        <v>6.4000000000000001E-2</v>
      </c>
      <c r="AA24">
        <v>6.0000000000000001E-3</v>
      </c>
      <c r="AB24">
        <v>0</v>
      </c>
      <c r="AC24">
        <v>5.8000000000000003E-2</v>
      </c>
    </row>
    <row r="25" spans="1:29" x14ac:dyDescent="0.35">
      <c r="A25" t="s">
        <v>24</v>
      </c>
      <c r="B25">
        <v>1.0999999999999999E-2</v>
      </c>
      <c r="C25">
        <v>3.6999999999999998E-2</v>
      </c>
      <c r="D25">
        <v>0.221</v>
      </c>
      <c r="E25">
        <v>3.0000000000000001E-3</v>
      </c>
      <c r="F25">
        <v>2E-3</v>
      </c>
      <c r="G25">
        <v>1.7999999999999999E-2</v>
      </c>
      <c r="H25">
        <v>0</v>
      </c>
      <c r="I25">
        <v>3.5000000000000003E-2</v>
      </c>
      <c r="J25">
        <v>0</v>
      </c>
      <c r="K25">
        <v>6.6000000000000003E-2</v>
      </c>
      <c r="L25">
        <v>1.7000000000000001E-2</v>
      </c>
      <c r="M25">
        <v>2.4E-2</v>
      </c>
      <c r="N25">
        <v>0</v>
      </c>
      <c r="O25">
        <v>3.9E-2</v>
      </c>
      <c r="P25">
        <v>0</v>
      </c>
      <c r="Q25">
        <v>3.3000000000000002E-2</v>
      </c>
      <c r="R25">
        <v>0</v>
      </c>
      <c r="S25">
        <v>3.5999999999999997E-2</v>
      </c>
      <c r="T25">
        <v>1E-3</v>
      </c>
      <c r="U25">
        <v>3.1E-2</v>
      </c>
      <c r="V25">
        <v>0.29199999999999998</v>
      </c>
      <c r="W25">
        <v>0</v>
      </c>
      <c r="X25">
        <v>0</v>
      </c>
      <c r="Y25">
        <v>3.1E-2</v>
      </c>
      <c r="Z25">
        <v>0.27800000000000002</v>
      </c>
      <c r="AA25">
        <v>3.0000000000000001E-3</v>
      </c>
    </row>
    <row r="26" spans="1:29" x14ac:dyDescent="0.35">
      <c r="A26" t="s">
        <v>25</v>
      </c>
      <c r="B26">
        <v>0.25900000000000001</v>
      </c>
      <c r="C26">
        <v>3.0000000000000001E-3</v>
      </c>
      <c r="D26">
        <v>0.217</v>
      </c>
      <c r="E26">
        <v>4.1000000000000002E-2</v>
      </c>
      <c r="F26">
        <v>0.216</v>
      </c>
      <c r="G26">
        <v>8.9999999999999993E-3</v>
      </c>
      <c r="H26">
        <v>0.51800000000000002</v>
      </c>
      <c r="I26">
        <v>0</v>
      </c>
      <c r="J26">
        <v>0.33900000000000002</v>
      </c>
      <c r="K26">
        <v>3.0000000000000001E-3</v>
      </c>
      <c r="L26">
        <v>3.0000000000000001E-3</v>
      </c>
      <c r="M26">
        <v>2.1000000000000001E-2</v>
      </c>
      <c r="N26">
        <v>2E-3</v>
      </c>
      <c r="O26">
        <v>1.9E-2</v>
      </c>
      <c r="P26">
        <v>8.0000000000000002E-3</v>
      </c>
      <c r="Q26">
        <v>1.7999999999999999E-2</v>
      </c>
      <c r="R26">
        <v>2E-3</v>
      </c>
      <c r="S26">
        <v>2.1999999999999999E-2</v>
      </c>
      <c r="T26">
        <v>0.44700000000000001</v>
      </c>
      <c r="U26">
        <v>0</v>
      </c>
      <c r="V26">
        <v>9.0999999999999998E-2</v>
      </c>
      <c r="W26">
        <v>0.01</v>
      </c>
      <c r="X26">
        <v>1E-3</v>
      </c>
      <c r="Y26">
        <v>0.02</v>
      </c>
      <c r="Z26">
        <v>9.4E-2</v>
      </c>
      <c r="AA26">
        <v>4.9000000000000002E-2</v>
      </c>
      <c r="AB26">
        <v>5.0999999999999997E-2</v>
      </c>
      <c r="AC26">
        <v>0.10100000000000001</v>
      </c>
    </row>
    <row r="27" spans="1:29" x14ac:dyDescent="0.35">
      <c r="A27" t="s">
        <v>38</v>
      </c>
      <c r="F27">
        <v>0</v>
      </c>
      <c r="G27">
        <v>8.8999999999999996E-2</v>
      </c>
      <c r="H27">
        <v>2E-3</v>
      </c>
      <c r="I27">
        <v>1.9E-2</v>
      </c>
      <c r="J27">
        <v>0</v>
      </c>
      <c r="K27">
        <v>0.183</v>
      </c>
      <c r="L27">
        <v>0</v>
      </c>
      <c r="M27">
        <v>8.5999999999999993E-2</v>
      </c>
      <c r="N27">
        <v>0</v>
      </c>
      <c r="O27">
        <v>6.9000000000000006E-2</v>
      </c>
      <c r="P27">
        <v>0</v>
      </c>
      <c r="Q27">
        <v>4.1000000000000002E-2</v>
      </c>
      <c r="R27">
        <v>0</v>
      </c>
      <c r="S27">
        <v>3.6999999999999998E-2</v>
      </c>
      <c r="T27">
        <v>0</v>
      </c>
      <c r="U27">
        <v>7.8E-2</v>
      </c>
      <c r="V27">
        <v>0</v>
      </c>
      <c r="W27">
        <v>5.3999999999999999E-2</v>
      </c>
      <c r="X27">
        <v>0</v>
      </c>
      <c r="Y27">
        <v>2.8000000000000001E-2</v>
      </c>
      <c r="Z27">
        <v>0.27900000000000003</v>
      </c>
      <c r="AA27">
        <v>1.6E-2</v>
      </c>
      <c r="AB27">
        <v>6.7000000000000004E-2</v>
      </c>
      <c r="AC27">
        <v>0.47099999999999997</v>
      </c>
    </row>
    <row r="28" spans="1:29" x14ac:dyDescent="0.35">
      <c r="A28" t="s">
        <v>26</v>
      </c>
      <c r="B28">
        <v>0</v>
      </c>
      <c r="C28">
        <v>6.2E-2</v>
      </c>
      <c r="D28">
        <v>0</v>
      </c>
      <c r="E28">
        <v>9.7000000000000003E-2</v>
      </c>
      <c r="F28">
        <v>0</v>
      </c>
      <c r="G28">
        <v>1.7000000000000001E-2</v>
      </c>
      <c r="H28">
        <v>0.03</v>
      </c>
      <c r="I28">
        <v>6.0000000000000001E-3</v>
      </c>
      <c r="J28">
        <v>5.5E-2</v>
      </c>
      <c r="K28">
        <v>2.1000000000000001E-2</v>
      </c>
      <c r="L28">
        <v>8.0000000000000002E-3</v>
      </c>
      <c r="M28">
        <v>1.6E-2</v>
      </c>
      <c r="N28">
        <v>0</v>
      </c>
      <c r="O28">
        <v>3.5000000000000003E-2</v>
      </c>
      <c r="P28">
        <v>1.0999999999999999E-2</v>
      </c>
      <c r="Q28">
        <v>2.7E-2</v>
      </c>
      <c r="R28">
        <v>8.9999999999999993E-3</v>
      </c>
      <c r="S28">
        <v>1.9E-2</v>
      </c>
      <c r="T28">
        <v>0</v>
      </c>
      <c r="U28">
        <v>3.9E-2</v>
      </c>
      <c r="V28">
        <v>1E-3</v>
      </c>
      <c r="W28">
        <v>3.3000000000000002E-2</v>
      </c>
      <c r="X28">
        <v>4.4999999999999998E-2</v>
      </c>
      <c r="Y28">
        <v>7.0000000000000001E-3</v>
      </c>
      <c r="Z28">
        <v>7.0000000000000007E-2</v>
      </c>
      <c r="AA28">
        <v>0.05</v>
      </c>
      <c r="AB28">
        <v>0.108</v>
      </c>
      <c r="AC28">
        <v>8.0000000000000002E-3</v>
      </c>
    </row>
    <row r="29" spans="1:29" x14ac:dyDescent="0.35">
      <c r="A29" t="s">
        <v>39</v>
      </c>
      <c r="F29">
        <v>0.125</v>
      </c>
      <c r="G29">
        <v>6.0000000000000001E-3</v>
      </c>
      <c r="H29">
        <v>7.1999999999999995E-2</v>
      </c>
      <c r="I29">
        <v>0.01</v>
      </c>
      <c r="J29">
        <v>0.38</v>
      </c>
      <c r="K29">
        <v>0</v>
      </c>
      <c r="L29">
        <v>0.45200000000000001</v>
      </c>
      <c r="M29">
        <v>0</v>
      </c>
      <c r="N29">
        <v>6.0000000000000001E-3</v>
      </c>
      <c r="O29">
        <v>2.9000000000000001E-2</v>
      </c>
      <c r="P29">
        <v>0.83299999999999996</v>
      </c>
      <c r="Q29">
        <v>0</v>
      </c>
      <c r="R29">
        <v>8.1000000000000003E-2</v>
      </c>
      <c r="S29">
        <v>1.7000000000000001E-2</v>
      </c>
      <c r="T29">
        <v>1.6E-2</v>
      </c>
      <c r="U29">
        <v>2.4E-2</v>
      </c>
      <c r="V29">
        <v>0.624</v>
      </c>
      <c r="W29">
        <v>0</v>
      </c>
      <c r="X29">
        <v>0.41099999999999998</v>
      </c>
      <c r="Y29">
        <v>0</v>
      </c>
      <c r="Z29">
        <v>0.248</v>
      </c>
      <c r="AA29">
        <v>5.0000000000000001E-3</v>
      </c>
      <c r="AB29">
        <v>0.628</v>
      </c>
      <c r="AC29">
        <v>0</v>
      </c>
    </row>
    <row r="30" spans="1:29" x14ac:dyDescent="0.35">
      <c r="A30" t="s">
        <v>27</v>
      </c>
      <c r="B30">
        <v>1</v>
      </c>
      <c r="C30">
        <v>0</v>
      </c>
      <c r="D30">
        <v>0.127</v>
      </c>
      <c r="E30">
        <v>5.0000000000000001E-3</v>
      </c>
      <c r="F30">
        <v>0.373</v>
      </c>
      <c r="G30">
        <v>0</v>
      </c>
      <c r="H30">
        <v>0.67100000000000004</v>
      </c>
      <c r="I30">
        <v>0</v>
      </c>
      <c r="J30">
        <v>5.1999999999999998E-2</v>
      </c>
      <c r="K30">
        <v>1.0999999999999999E-2</v>
      </c>
      <c r="L30">
        <v>7.0000000000000001E-3</v>
      </c>
      <c r="M30">
        <v>1.4999999999999999E-2</v>
      </c>
      <c r="N30">
        <v>1.0999999999999999E-2</v>
      </c>
      <c r="O30">
        <v>3.7999999999999999E-2</v>
      </c>
      <c r="P30">
        <v>0.55500000000000005</v>
      </c>
      <c r="Q30">
        <v>0</v>
      </c>
      <c r="R30">
        <v>3.2000000000000001E-2</v>
      </c>
      <c r="S30">
        <v>7.0000000000000001E-3</v>
      </c>
      <c r="T30">
        <v>0.30199999999999999</v>
      </c>
      <c r="U30">
        <v>0</v>
      </c>
      <c r="V30">
        <v>3.6999999999999998E-2</v>
      </c>
      <c r="W30">
        <v>2.3E-2</v>
      </c>
      <c r="X30">
        <v>3.6999999999999998E-2</v>
      </c>
      <c r="Y30">
        <v>8.9999999999999993E-3</v>
      </c>
      <c r="Z30">
        <v>0.83799999999999997</v>
      </c>
      <c r="AA30">
        <v>0</v>
      </c>
      <c r="AB30">
        <v>7.0999999999999994E-2</v>
      </c>
      <c r="AC30">
        <v>1.2999999999999999E-2</v>
      </c>
    </row>
    <row r="31" spans="1:29" x14ac:dyDescent="0.35">
      <c r="A31" t="s">
        <v>28</v>
      </c>
      <c r="F31">
        <v>0</v>
      </c>
      <c r="G31">
        <v>0.01</v>
      </c>
      <c r="H31">
        <v>1.2E-2</v>
      </c>
      <c r="I31">
        <v>4.0000000000000001E-3</v>
      </c>
      <c r="J31">
        <v>0.113</v>
      </c>
      <c r="K31">
        <v>7.0000000000000001E-3</v>
      </c>
      <c r="L31">
        <v>0</v>
      </c>
      <c r="M31">
        <v>1.2E-2</v>
      </c>
      <c r="N31">
        <v>3.4000000000000002E-2</v>
      </c>
      <c r="O31">
        <v>8.0000000000000002E-3</v>
      </c>
      <c r="P31">
        <v>0.27</v>
      </c>
      <c r="Q31">
        <v>3.0000000000000001E-3</v>
      </c>
      <c r="R31">
        <v>2E-3</v>
      </c>
      <c r="S31">
        <v>0.01</v>
      </c>
      <c r="T31">
        <v>1E-3</v>
      </c>
      <c r="U31">
        <v>8.0000000000000002E-3</v>
      </c>
      <c r="V31">
        <v>0</v>
      </c>
      <c r="W31">
        <v>2.1999999999999999E-2</v>
      </c>
      <c r="X31">
        <v>0.128</v>
      </c>
      <c r="Y31">
        <v>2E-3</v>
      </c>
      <c r="Z31">
        <v>0.20399999999999999</v>
      </c>
      <c r="AA31">
        <v>3.0000000000000001E-3</v>
      </c>
      <c r="AB31">
        <v>0.442</v>
      </c>
      <c r="AC31">
        <v>0</v>
      </c>
    </row>
    <row r="38" spans="1:1" x14ac:dyDescent="0.35">
      <c r="A38" s="61"/>
    </row>
    <row r="39" spans="1:1" x14ac:dyDescent="0.35">
      <c r="A39" s="61"/>
    </row>
    <row r="45" spans="1:1" x14ac:dyDescent="0.35">
      <c r="A45" s="61"/>
    </row>
    <row r="46" spans="1:1" x14ac:dyDescent="0.35">
      <c r="A46" s="61"/>
    </row>
  </sheetData>
  <conditionalFormatting sqref="C121:C1048576 C1:C17 E2:E17 C19:C26 E19:E26 C28 C30:C119 E28 E30 AC26:AC31 AC2:AC7 AA2:AA7 AC9 AA9 AC11:AC18 AA11:AA18 AC20:AC21 AC24 AA20:AA21 AA24:AA31">
    <cfRule type="cellIs" dxfId="199" priority="42" operator="greaterThanOrEqual">
      <formula>0.05</formula>
    </cfRule>
  </conditionalFormatting>
  <conditionalFormatting sqref="B121:B1048576 B2:B17 D2:D17 B19:B26 D19:D26 B28 B30:B119 D28 D30 AB26:AB31 AB2:AB7 Z2:Z7 AB9 Z9 AB11:AB18 Z11:Z18 AB20:AB21 AB24 Z20:Z21 Z24:Z31">
    <cfRule type="cellIs" dxfId="198" priority="40" operator="lessThan">
      <formula>0.01</formula>
    </cfRule>
    <cfRule type="cellIs" dxfId="197" priority="41" operator="lessThan">
      <formula>0.05</formula>
    </cfRule>
  </conditionalFormatting>
  <conditionalFormatting sqref="G2:G31">
    <cfRule type="cellIs" dxfId="196" priority="36" operator="greaterThanOrEqual">
      <formula>0.05</formula>
    </cfRule>
  </conditionalFormatting>
  <conditionalFormatting sqref="F2:F31">
    <cfRule type="cellIs" dxfId="195" priority="34" operator="lessThan">
      <formula>0.01</formula>
    </cfRule>
    <cfRule type="cellIs" dxfId="194" priority="35" operator="lessThan">
      <formula>0.05</formula>
    </cfRule>
  </conditionalFormatting>
  <conditionalFormatting sqref="I2:I31">
    <cfRule type="cellIs" dxfId="193" priority="33" operator="greaterThanOrEqual">
      <formula>0.05</formula>
    </cfRule>
  </conditionalFormatting>
  <conditionalFormatting sqref="H2:H31">
    <cfRule type="cellIs" dxfId="192" priority="31" operator="lessThan">
      <formula>0.01</formula>
    </cfRule>
    <cfRule type="cellIs" dxfId="191" priority="32" operator="lessThan">
      <formula>0.05</formula>
    </cfRule>
  </conditionalFormatting>
  <conditionalFormatting sqref="K2:K31">
    <cfRule type="cellIs" dxfId="190" priority="30" operator="greaterThanOrEqual">
      <formula>0.05</formula>
    </cfRule>
  </conditionalFormatting>
  <conditionalFormatting sqref="J2:J31">
    <cfRule type="cellIs" dxfId="189" priority="28" operator="lessThan">
      <formula>0.01</formula>
    </cfRule>
    <cfRule type="cellIs" dxfId="188" priority="29" operator="lessThan">
      <formula>0.05</formula>
    </cfRule>
  </conditionalFormatting>
  <conditionalFormatting sqref="M2:M31">
    <cfRule type="cellIs" dxfId="187" priority="27" operator="greaterThanOrEqual">
      <formula>0.05</formula>
    </cfRule>
  </conditionalFormatting>
  <conditionalFormatting sqref="L2:L31">
    <cfRule type="cellIs" dxfId="186" priority="25" operator="lessThan">
      <formula>0.01</formula>
    </cfRule>
    <cfRule type="cellIs" dxfId="185" priority="26" operator="lessThan">
      <formula>0.05</formula>
    </cfRule>
  </conditionalFormatting>
  <conditionalFormatting sqref="O2:O31">
    <cfRule type="cellIs" dxfId="184" priority="24" operator="greaterThanOrEqual">
      <formula>0.05</formula>
    </cfRule>
  </conditionalFormatting>
  <conditionalFormatting sqref="N2:N31">
    <cfRule type="cellIs" dxfId="183" priority="22" operator="lessThan">
      <formula>0.01</formula>
    </cfRule>
    <cfRule type="cellIs" dxfId="182" priority="23" operator="lessThan">
      <formula>0.05</formula>
    </cfRule>
  </conditionalFormatting>
  <conditionalFormatting sqref="Q2:Q31">
    <cfRule type="cellIs" dxfId="181" priority="21" operator="greaterThanOrEqual">
      <formula>0.05</formula>
    </cfRule>
  </conditionalFormatting>
  <conditionalFormatting sqref="P2:P31">
    <cfRule type="cellIs" dxfId="180" priority="19" operator="lessThan">
      <formula>0.01</formula>
    </cfRule>
    <cfRule type="cellIs" dxfId="179" priority="20" operator="lessThan">
      <formula>0.05</formula>
    </cfRule>
  </conditionalFormatting>
  <conditionalFormatting sqref="S2:S31">
    <cfRule type="cellIs" dxfId="178" priority="18" operator="greaterThanOrEqual">
      <formula>0.05</formula>
    </cfRule>
  </conditionalFormatting>
  <conditionalFormatting sqref="R2:R31">
    <cfRule type="cellIs" dxfId="177" priority="16" operator="lessThan">
      <formula>0.01</formula>
    </cfRule>
    <cfRule type="cellIs" dxfId="176" priority="17" operator="lessThan">
      <formula>0.05</formula>
    </cfRule>
  </conditionalFormatting>
  <conditionalFormatting sqref="U2:U31">
    <cfRule type="cellIs" dxfId="175" priority="15" operator="greaterThanOrEqual">
      <formula>0.05</formula>
    </cfRule>
  </conditionalFormatting>
  <conditionalFormatting sqref="T2:T31">
    <cfRule type="cellIs" dxfId="174" priority="13" operator="lessThan">
      <formula>0.01</formula>
    </cfRule>
    <cfRule type="cellIs" dxfId="173" priority="14" operator="lessThan">
      <formula>0.05</formula>
    </cfRule>
  </conditionalFormatting>
  <conditionalFormatting sqref="W2:W31">
    <cfRule type="cellIs" dxfId="172" priority="12" operator="greaterThanOrEqual">
      <formula>0.05</formula>
    </cfRule>
  </conditionalFormatting>
  <conditionalFormatting sqref="V2:V31">
    <cfRule type="cellIs" dxfId="171" priority="10" operator="lessThan">
      <formula>0.01</formula>
    </cfRule>
    <cfRule type="cellIs" dxfId="170" priority="11" operator="lessThan">
      <formula>0.05</formula>
    </cfRule>
  </conditionalFormatting>
  <conditionalFormatting sqref="Y2:Y31">
    <cfRule type="cellIs" dxfId="169" priority="9" operator="greaterThanOrEqual">
      <formula>0.05</formula>
    </cfRule>
  </conditionalFormatting>
  <conditionalFormatting sqref="X2:X31">
    <cfRule type="cellIs" dxfId="168" priority="7" operator="lessThan">
      <formula>0.01</formula>
    </cfRule>
    <cfRule type="cellIs" dxfId="167" priority="8" operator="lessThan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topLeftCell="L1" zoomScale="93" workbookViewId="0">
      <selection activeCell="C17" sqref="C17"/>
    </sheetView>
  </sheetViews>
  <sheetFormatPr defaultRowHeight="14.5" x14ac:dyDescent="0.35"/>
  <cols>
    <col min="1" max="1" width="12.54296875" customWidth="1"/>
    <col min="16" max="16" width="12.08984375" customWidth="1"/>
  </cols>
  <sheetData>
    <row r="1" spans="1:25" x14ac:dyDescent="0.35">
      <c r="J1" t="s">
        <v>142</v>
      </c>
    </row>
    <row r="2" spans="1:25" x14ac:dyDescent="0.35">
      <c r="A2" t="s">
        <v>0</v>
      </c>
      <c r="B2" t="s">
        <v>1</v>
      </c>
      <c r="C2" t="s">
        <v>3</v>
      </c>
      <c r="D2" t="s">
        <v>40</v>
      </c>
      <c r="E2" t="s">
        <v>3</v>
      </c>
      <c r="F2" t="s">
        <v>33</v>
      </c>
      <c r="G2" t="s">
        <v>3</v>
      </c>
      <c r="H2" t="s">
        <v>42</v>
      </c>
      <c r="I2" t="s">
        <v>3</v>
      </c>
      <c r="J2" t="s">
        <v>46</v>
      </c>
      <c r="K2" t="s">
        <v>3</v>
      </c>
      <c r="L2" t="s">
        <v>75</v>
      </c>
      <c r="M2" t="s">
        <v>3</v>
      </c>
      <c r="N2" t="s">
        <v>81</v>
      </c>
      <c r="O2" t="s">
        <v>3</v>
      </c>
      <c r="P2" t="s">
        <v>87</v>
      </c>
      <c r="Q2" t="s">
        <v>3</v>
      </c>
      <c r="R2" t="s">
        <v>104</v>
      </c>
      <c r="S2" t="s">
        <v>3</v>
      </c>
      <c r="T2" t="s">
        <v>134</v>
      </c>
      <c r="U2" t="s">
        <v>3</v>
      </c>
      <c r="V2" t="s">
        <v>136</v>
      </c>
      <c r="W2" t="s">
        <v>3</v>
      </c>
    </row>
    <row r="3" spans="1:25" x14ac:dyDescent="0.35">
      <c r="A3" t="s">
        <v>6</v>
      </c>
      <c r="B3">
        <v>0</v>
      </c>
      <c r="C3">
        <v>0.05</v>
      </c>
      <c r="D3">
        <v>0.29599999999999999</v>
      </c>
      <c r="E3">
        <v>1.2E-2</v>
      </c>
      <c r="F3">
        <v>8.9999999999999993E-3</v>
      </c>
      <c r="G3">
        <v>0.01</v>
      </c>
      <c r="H3">
        <v>0.156</v>
      </c>
      <c r="I3">
        <v>2E-3</v>
      </c>
      <c r="L3">
        <v>0</v>
      </c>
      <c r="M3">
        <v>4.2000000000000003E-2</v>
      </c>
      <c r="N3">
        <v>0</v>
      </c>
      <c r="O3">
        <v>3.3000000000000002E-2</v>
      </c>
      <c r="P3">
        <v>0</v>
      </c>
      <c r="Q3">
        <v>4.1000000000000002E-2</v>
      </c>
      <c r="T3">
        <v>0.63900000000000001</v>
      </c>
      <c r="U3">
        <v>0</v>
      </c>
      <c r="V3">
        <v>1</v>
      </c>
      <c r="W3">
        <v>0</v>
      </c>
      <c r="Y3">
        <f>W3-U3</f>
        <v>0</v>
      </c>
    </row>
    <row r="4" spans="1:25" x14ac:dyDescent="0.35">
      <c r="A4" t="s">
        <v>7</v>
      </c>
      <c r="B4">
        <v>0.313</v>
      </c>
      <c r="C4">
        <v>0</v>
      </c>
      <c r="D4">
        <v>1E-3</v>
      </c>
      <c r="E4">
        <v>0.02</v>
      </c>
      <c r="F4">
        <v>0</v>
      </c>
      <c r="G4">
        <v>1.0999999999999999E-2</v>
      </c>
      <c r="H4">
        <v>0</v>
      </c>
      <c r="I4">
        <v>1.2999999999999999E-2</v>
      </c>
      <c r="L4">
        <v>3.3000000000000002E-2</v>
      </c>
      <c r="M4">
        <v>1.4E-2</v>
      </c>
      <c r="N4">
        <v>5.1999999999999998E-2</v>
      </c>
      <c r="O4">
        <v>5.0000000000000001E-3</v>
      </c>
      <c r="R4">
        <v>1E-3</v>
      </c>
      <c r="S4">
        <v>1.7999999999999999E-2</v>
      </c>
      <c r="T4">
        <v>1</v>
      </c>
      <c r="U4">
        <v>0</v>
      </c>
      <c r="V4">
        <v>0.20599999999999999</v>
      </c>
      <c r="W4">
        <v>2E-3</v>
      </c>
      <c r="Y4">
        <f t="shared" ref="Y4:Y31" si="0">W4-U4</f>
        <v>2E-3</v>
      </c>
    </row>
    <row r="5" spans="1:25" x14ac:dyDescent="0.35">
      <c r="A5" t="s">
        <v>8</v>
      </c>
      <c r="B5">
        <v>5.0000000000000001E-3</v>
      </c>
      <c r="C5">
        <v>1.7999999999999999E-2</v>
      </c>
      <c r="D5">
        <v>5.0000000000000001E-3</v>
      </c>
      <c r="E5">
        <v>3.3000000000000002E-2</v>
      </c>
      <c r="F5">
        <v>0.48399999999999999</v>
      </c>
      <c r="G5">
        <v>0</v>
      </c>
      <c r="H5">
        <v>0.214</v>
      </c>
      <c r="I5">
        <v>2E-3</v>
      </c>
      <c r="J5">
        <v>0</v>
      </c>
      <c r="K5">
        <v>1.7999999999999999E-2</v>
      </c>
      <c r="N5">
        <v>0.191</v>
      </c>
      <c r="O5">
        <v>1.0999999999999999E-2</v>
      </c>
      <c r="R5">
        <v>8.9999999999999993E-3</v>
      </c>
      <c r="S5">
        <v>1.2999999999999999E-2</v>
      </c>
      <c r="T5">
        <v>1E-3</v>
      </c>
      <c r="U5">
        <v>5.8999999999999997E-2</v>
      </c>
      <c r="V5">
        <v>8.6999999999999994E-2</v>
      </c>
      <c r="W5">
        <v>1.2E-2</v>
      </c>
      <c r="Y5">
        <f t="shared" si="0"/>
        <v>-4.7E-2</v>
      </c>
    </row>
    <row r="6" spans="1:25" x14ac:dyDescent="0.35">
      <c r="A6" t="s">
        <v>9</v>
      </c>
      <c r="B6">
        <v>0</v>
      </c>
      <c r="C6">
        <v>2.1999999999999999E-2</v>
      </c>
      <c r="D6">
        <v>0</v>
      </c>
      <c r="E6">
        <v>3.3000000000000002E-2</v>
      </c>
      <c r="F6">
        <v>0.42699999999999999</v>
      </c>
      <c r="G6">
        <v>0</v>
      </c>
      <c r="H6">
        <v>1</v>
      </c>
      <c r="I6">
        <v>0</v>
      </c>
      <c r="L6">
        <v>2.1999999999999999E-2</v>
      </c>
      <c r="M6">
        <v>8.9999999999999993E-3</v>
      </c>
      <c r="N6">
        <v>0</v>
      </c>
      <c r="O6">
        <v>1.7000000000000001E-2</v>
      </c>
      <c r="R6">
        <v>7.0000000000000001E-3</v>
      </c>
      <c r="S6">
        <v>0.01</v>
      </c>
      <c r="T6">
        <v>7.2999999999999995E-2</v>
      </c>
      <c r="U6">
        <v>1.7999999999999999E-2</v>
      </c>
      <c r="V6">
        <v>2.1000000000000001E-2</v>
      </c>
      <c r="W6">
        <v>1.0999999999999999E-2</v>
      </c>
      <c r="Y6">
        <f t="shared" si="0"/>
        <v>-6.9999999999999993E-3</v>
      </c>
    </row>
    <row r="7" spans="1:25" x14ac:dyDescent="0.35">
      <c r="A7" t="s">
        <v>10</v>
      </c>
      <c r="B7">
        <v>0</v>
      </c>
      <c r="C7">
        <v>4.2999999999999997E-2</v>
      </c>
      <c r="D7">
        <v>1.7999999999999999E-2</v>
      </c>
      <c r="E7">
        <v>3.2000000000000001E-2</v>
      </c>
      <c r="F7">
        <v>0.157</v>
      </c>
      <c r="G7">
        <v>0.01</v>
      </c>
      <c r="H7">
        <v>0</v>
      </c>
      <c r="I7">
        <v>9.8000000000000004E-2</v>
      </c>
      <c r="L7">
        <v>0</v>
      </c>
      <c r="M7">
        <v>7.3999999999999996E-2</v>
      </c>
      <c r="N7">
        <v>1</v>
      </c>
      <c r="O7">
        <v>0</v>
      </c>
      <c r="R7">
        <v>0.14699999999999999</v>
      </c>
      <c r="S7">
        <v>2.3E-2</v>
      </c>
      <c r="T7">
        <v>0.191</v>
      </c>
      <c r="U7">
        <v>3.4000000000000002E-2</v>
      </c>
      <c r="V7">
        <v>0.23799999999999999</v>
      </c>
      <c r="W7">
        <v>3.0000000000000001E-3</v>
      </c>
      <c r="Y7">
        <f t="shared" si="0"/>
        <v>-3.1000000000000003E-2</v>
      </c>
    </row>
    <row r="8" spans="1:25" x14ac:dyDescent="0.35">
      <c r="A8" t="s">
        <v>34</v>
      </c>
      <c r="B8">
        <v>0</v>
      </c>
      <c r="C8">
        <v>8.2000000000000003E-2</v>
      </c>
      <c r="D8">
        <v>0</v>
      </c>
      <c r="E8">
        <v>7.9000000000000001E-2</v>
      </c>
      <c r="F8">
        <v>0.14599999999999999</v>
      </c>
      <c r="G8">
        <v>3.0000000000000001E-3</v>
      </c>
      <c r="H8">
        <v>0.57099999999999995</v>
      </c>
      <c r="I8">
        <v>0</v>
      </c>
      <c r="L8">
        <v>0</v>
      </c>
      <c r="M8">
        <v>5.2999999999999999E-2</v>
      </c>
      <c r="N8">
        <v>0</v>
      </c>
      <c r="O8">
        <v>2.5000000000000001E-2</v>
      </c>
      <c r="R8">
        <v>0</v>
      </c>
      <c r="S8">
        <v>6.4000000000000001E-2</v>
      </c>
      <c r="Y8">
        <f t="shared" si="0"/>
        <v>0</v>
      </c>
    </row>
    <row r="9" spans="1:25" x14ac:dyDescent="0.35">
      <c r="A9" t="s">
        <v>11</v>
      </c>
      <c r="B9">
        <v>0</v>
      </c>
      <c r="C9">
        <v>2.5999999999999999E-2</v>
      </c>
      <c r="D9">
        <v>0</v>
      </c>
      <c r="E9">
        <v>3.6999999999999998E-2</v>
      </c>
      <c r="F9">
        <v>1E-3</v>
      </c>
      <c r="G9">
        <v>5.0000000000000001E-3</v>
      </c>
      <c r="H9">
        <v>3.0000000000000001E-3</v>
      </c>
      <c r="I9">
        <v>4.0000000000000001E-3</v>
      </c>
      <c r="L9">
        <v>0</v>
      </c>
      <c r="M9">
        <v>2.7E-2</v>
      </c>
      <c r="N9">
        <v>0</v>
      </c>
      <c r="O9">
        <v>3.6999999999999998E-2</v>
      </c>
      <c r="R9">
        <v>0</v>
      </c>
      <c r="S9">
        <v>0.02</v>
      </c>
      <c r="T9">
        <v>0.50700000000000001</v>
      </c>
      <c r="U9">
        <v>0</v>
      </c>
      <c r="V9">
        <v>0.01</v>
      </c>
      <c r="W9">
        <v>6.0000000000000001E-3</v>
      </c>
      <c r="Y9">
        <f t="shared" si="0"/>
        <v>6.0000000000000001E-3</v>
      </c>
    </row>
    <row r="10" spans="1:25" x14ac:dyDescent="0.35">
      <c r="A10" t="s">
        <v>12</v>
      </c>
      <c r="B10">
        <v>0.188</v>
      </c>
      <c r="C10">
        <v>3.0000000000000001E-3</v>
      </c>
      <c r="D10">
        <v>0.85899999999999999</v>
      </c>
      <c r="E10">
        <v>0</v>
      </c>
      <c r="F10">
        <v>4.1000000000000002E-2</v>
      </c>
      <c r="G10">
        <v>3.0000000000000001E-3</v>
      </c>
      <c r="H10">
        <v>0.161</v>
      </c>
      <c r="I10">
        <v>2E-3</v>
      </c>
      <c r="J10">
        <v>0</v>
      </c>
      <c r="K10">
        <v>3.1E-2</v>
      </c>
      <c r="N10">
        <v>4.0000000000000001E-3</v>
      </c>
      <c r="O10">
        <v>2.4E-2</v>
      </c>
      <c r="P10">
        <v>1E-3</v>
      </c>
      <c r="Q10">
        <v>2.7E-2</v>
      </c>
      <c r="Y10">
        <f t="shared" si="0"/>
        <v>0</v>
      </c>
    </row>
    <row r="11" spans="1:25" x14ac:dyDescent="0.35">
      <c r="A11" t="s">
        <v>13</v>
      </c>
      <c r="B11">
        <v>8.0000000000000002E-3</v>
      </c>
      <c r="C11">
        <v>2.1999999999999999E-2</v>
      </c>
      <c r="D11">
        <v>1E-3</v>
      </c>
      <c r="E11">
        <v>3.6999999999999998E-2</v>
      </c>
      <c r="F11">
        <v>0.65900000000000003</v>
      </c>
      <c r="G11">
        <v>0</v>
      </c>
      <c r="H11">
        <v>0.752</v>
      </c>
      <c r="I11">
        <v>0</v>
      </c>
      <c r="L11">
        <v>1E-3</v>
      </c>
      <c r="M11">
        <v>3.4000000000000002E-2</v>
      </c>
      <c r="N11">
        <v>0</v>
      </c>
      <c r="O11">
        <v>5.8000000000000003E-2</v>
      </c>
      <c r="R11">
        <v>0</v>
      </c>
      <c r="S11">
        <v>4.1000000000000002E-2</v>
      </c>
      <c r="T11">
        <v>0.35599999999999998</v>
      </c>
      <c r="U11">
        <v>0</v>
      </c>
      <c r="V11">
        <v>0.188</v>
      </c>
      <c r="W11">
        <v>2E-3</v>
      </c>
      <c r="Y11">
        <f t="shared" si="0"/>
        <v>2E-3</v>
      </c>
    </row>
    <row r="12" spans="1:25" x14ac:dyDescent="0.35">
      <c r="A12" t="s">
        <v>14</v>
      </c>
      <c r="B12">
        <v>8.9999999999999993E-3</v>
      </c>
      <c r="C12">
        <v>2.7E-2</v>
      </c>
      <c r="D12">
        <v>5.3999999999999999E-2</v>
      </c>
      <c r="E12">
        <v>7.0000000000000001E-3</v>
      </c>
      <c r="F12">
        <v>0.74199999999999999</v>
      </c>
      <c r="G12">
        <v>0</v>
      </c>
      <c r="H12">
        <v>4.2999999999999997E-2</v>
      </c>
      <c r="I12">
        <v>1.7999999999999999E-2</v>
      </c>
      <c r="L12">
        <v>0.67300000000000004</v>
      </c>
      <c r="M12">
        <v>6.0000000000000001E-3</v>
      </c>
      <c r="N12">
        <v>3.3000000000000002E-2</v>
      </c>
      <c r="O12">
        <v>1.4E-2</v>
      </c>
      <c r="P12">
        <v>2.1999999999999999E-2</v>
      </c>
      <c r="Q12">
        <v>1.4999999999999999E-2</v>
      </c>
      <c r="T12">
        <v>0.56100000000000005</v>
      </c>
      <c r="U12">
        <v>0</v>
      </c>
      <c r="V12">
        <v>1</v>
      </c>
      <c r="W12">
        <v>0</v>
      </c>
      <c r="Y12">
        <f t="shared" si="0"/>
        <v>0</v>
      </c>
    </row>
    <row r="13" spans="1:25" x14ac:dyDescent="0.35">
      <c r="A13" t="s">
        <v>15</v>
      </c>
      <c r="B13">
        <v>0.32</v>
      </c>
      <c r="C13">
        <v>8.0000000000000002E-3</v>
      </c>
      <c r="D13">
        <v>1E-3</v>
      </c>
      <c r="E13">
        <v>2.9000000000000001E-2</v>
      </c>
      <c r="F13">
        <v>2.8000000000000001E-2</v>
      </c>
      <c r="G13">
        <v>4.0000000000000001E-3</v>
      </c>
      <c r="H13">
        <v>0</v>
      </c>
      <c r="I13">
        <v>2.9000000000000001E-2</v>
      </c>
      <c r="L13">
        <v>3.0000000000000001E-3</v>
      </c>
      <c r="M13">
        <v>2.9000000000000001E-2</v>
      </c>
      <c r="N13">
        <v>4.0000000000000001E-3</v>
      </c>
      <c r="O13">
        <v>0.01</v>
      </c>
      <c r="R13">
        <v>1E-3</v>
      </c>
      <c r="S13">
        <v>0.03</v>
      </c>
      <c r="T13">
        <v>0.78100000000000003</v>
      </c>
      <c r="U13">
        <v>0</v>
      </c>
      <c r="V13">
        <v>0.29699999999999999</v>
      </c>
      <c r="W13">
        <v>1.7000000000000001E-2</v>
      </c>
      <c r="Y13">
        <f t="shared" si="0"/>
        <v>1.7000000000000001E-2</v>
      </c>
    </row>
    <row r="14" spans="1:25" x14ac:dyDescent="0.35">
      <c r="A14" t="s">
        <v>16</v>
      </c>
      <c r="B14">
        <v>0</v>
      </c>
      <c r="C14">
        <v>2.5000000000000001E-2</v>
      </c>
      <c r="D14">
        <v>0</v>
      </c>
      <c r="E14">
        <v>3.5999999999999997E-2</v>
      </c>
      <c r="F14">
        <v>0.05</v>
      </c>
      <c r="G14">
        <v>3.0000000000000001E-3</v>
      </c>
      <c r="H14">
        <v>0.501</v>
      </c>
      <c r="I14">
        <v>0</v>
      </c>
      <c r="J14">
        <v>0</v>
      </c>
      <c r="K14">
        <v>5.2999999999999999E-2</v>
      </c>
      <c r="N14">
        <v>0</v>
      </c>
      <c r="O14">
        <v>4.2999999999999997E-2</v>
      </c>
      <c r="R14">
        <v>0</v>
      </c>
      <c r="S14">
        <v>1.9E-2</v>
      </c>
      <c r="T14">
        <v>0.13600000000000001</v>
      </c>
      <c r="U14">
        <v>2E-3</v>
      </c>
      <c r="V14">
        <v>0.51600000000000001</v>
      </c>
      <c r="W14">
        <v>0</v>
      </c>
      <c r="Y14">
        <f t="shared" si="0"/>
        <v>-2E-3</v>
      </c>
    </row>
    <row r="15" spans="1:25" x14ac:dyDescent="0.35">
      <c r="A15" t="s">
        <v>35</v>
      </c>
      <c r="F15">
        <v>0</v>
      </c>
      <c r="G15">
        <v>3.2000000000000001E-2</v>
      </c>
      <c r="H15">
        <v>0</v>
      </c>
      <c r="I15">
        <v>2.8000000000000001E-2</v>
      </c>
      <c r="L15">
        <v>6.0000000000000001E-3</v>
      </c>
      <c r="M15">
        <v>1.0999999999999999E-2</v>
      </c>
      <c r="N15">
        <v>0</v>
      </c>
      <c r="O15">
        <v>0.02</v>
      </c>
      <c r="R15">
        <v>8.9999999999999993E-3</v>
      </c>
      <c r="S15">
        <v>1.2999999999999999E-2</v>
      </c>
      <c r="T15">
        <v>8.4000000000000005E-2</v>
      </c>
      <c r="U15">
        <v>8.0000000000000002E-3</v>
      </c>
      <c r="V15">
        <v>7.2999999999999995E-2</v>
      </c>
      <c r="W15">
        <v>1.6E-2</v>
      </c>
      <c r="Y15">
        <f t="shared" si="0"/>
        <v>8.0000000000000002E-3</v>
      </c>
    </row>
    <row r="16" spans="1:25" x14ac:dyDescent="0.35">
      <c r="A16" t="s">
        <v>17</v>
      </c>
      <c r="B16">
        <v>0</v>
      </c>
      <c r="C16">
        <v>5.8999999999999997E-2</v>
      </c>
      <c r="D16">
        <v>0</v>
      </c>
      <c r="E16">
        <v>8.8999999999999996E-2</v>
      </c>
      <c r="F16">
        <v>0</v>
      </c>
      <c r="G16">
        <v>2.1000000000000001E-2</v>
      </c>
      <c r="H16">
        <v>1</v>
      </c>
      <c r="I16">
        <v>0</v>
      </c>
      <c r="L16">
        <v>0</v>
      </c>
      <c r="M16">
        <v>9.0999999999999998E-2</v>
      </c>
      <c r="N16">
        <v>0</v>
      </c>
      <c r="O16">
        <v>0.111</v>
      </c>
      <c r="P16">
        <v>0</v>
      </c>
      <c r="Q16">
        <v>5.6000000000000001E-2</v>
      </c>
      <c r="T16">
        <v>0.36399999999999999</v>
      </c>
      <c r="U16">
        <v>0</v>
      </c>
      <c r="V16">
        <v>0.19</v>
      </c>
      <c r="W16">
        <v>8.0000000000000002E-3</v>
      </c>
      <c r="Y16">
        <f t="shared" si="0"/>
        <v>8.0000000000000002E-3</v>
      </c>
    </row>
    <row r="17" spans="1:25" x14ac:dyDescent="0.35">
      <c r="A17" t="s">
        <v>18</v>
      </c>
      <c r="B17">
        <v>0</v>
      </c>
      <c r="C17">
        <v>4.2999999999999997E-2</v>
      </c>
      <c r="D17">
        <v>0</v>
      </c>
      <c r="E17">
        <v>4.2999999999999997E-2</v>
      </c>
      <c r="F17">
        <v>0.33400000000000002</v>
      </c>
      <c r="G17">
        <v>0</v>
      </c>
      <c r="H17">
        <v>5.3999999999999999E-2</v>
      </c>
      <c r="I17">
        <v>3.0000000000000001E-3</v>
      </c>
      <c r="J17">
        <v>0</v>
      </c>
      <c r="K17">
        <v>2.1000000000000001E-2</v>
      </c>
      <c r="N17">
        <v>0</v>
      </c>
      <c r="O17">
        <v>2.3E-2</v>
      </c>
      <c r="P17">
        <v>6.0000000000000001E-3</v>
      </c>
      <c r="Q17">
        <v>1.0999999999999999E-2</v>
      </c>
      <c r="T17">
        <v>8.3000000000000004E-2</v>
      </c>
      <c r="U17">
        <v>5.0000000000000001E-3</v>
      </c>
      <c r="V17">
        <v>0.26500000000000001</v>
      </c>
      <c r="W17">
        <v>5.0000000000000001E-3</v>
      </c>
      <c r="Y17">
        <f t="shared" si="0"/>
        <v>0</v>
      </c>
    </row>
    <row r="18" spans="1:25" x14ac:dyDescent="0.35">
      <c r="A18" t="s">
        <v>36</v>
      </c>
      <c r="F18">
        <v>0</v>
      </c>
      <c r="G18">
        <v>1.7999999999999999E-2</v>
      </c>
      <c r="H18">
        <v>1.0999999999999999E-2</v>
      </c>
      <c r="I18">
        <v>0.01</v>
      </c>
      <c r="J18">
        <v>0</v>
      </c>
      <c r="K18">
        <v>0.06</v>
      </c>
      <c r="N18">
        <v>5.0000000000000001E-3</v>
      </c>
      <c r="O18">
        <v>5.0000000000000001E-3</v>
      </c>
      <c r="P18">
        <v>0</v>
      </c>
      <c r="Q18">
        <v>2.4E-2</v>
      </c>
      <c r="T18">
        <v>8.2000000000000003E-2</v>
      </c>
      <c r="U18">
        <v>4.0000000000000001E-3</v>
      </c>
      <c r="V18">
        <v>0.105</v>
      </c>
      <c r="W18">
        <v>6.0000000000000001E-3</v>
      </c>
      <c r="Y18">
        <f t="shared" si="0"/>
        <v>2E-3</v>
      </c>
    </row>
    <row r="19" spans="1:25" x14ac:dyDescent="0.35">
      <c r="A19" t="s">
        <v>19</v>
      </c>
      <c r="B19">
        <v>6.0000000000000001E-3</v>
      </c>
      <c r="C19">
        <v>2.1999999999999999E-2</v>
      </c>
      <c r="D19">
        <v>3.0000000000000001E-3</v>
      </c>
      <c r="E19">
        <v>4.3999999999999997E-2</v>
      </c>
      <c r="F19">
        <v>2E-3</v>
      </c>
      <c r="G19">
        <v>8.9999999999999993E-3</v>
      </c>
      <c r="H19">
        <v>0.36599999999999999</v>
      </c>
      <c r="I19">
        <v>0</v>
      </c>
      <c r="L19">
        <v>0</v>
      </c>
      <c r="M19">
        <v>2.3E-2</v>
      </c>
      <c r="N19">
        <v>0</v>
      </c>
      <c r="O19">
        <v>6.7000000000000004E-2</v>
      </c>
      <c r="R19">
        <v>0</v>
      </c>
      <c r="S19">
        <v>8.8999999999999996E-2</v>
      </c>
      <c r="Y19">
        <f t="shared" si="0"/>
        <v>0</v>
      </c>
    </row>
    <row r="20" spans="1:25" x14ac:dyDescent="0.35">
      <c r="A20" t="s">
        <v>20</v>
      </c>
      <c r="B20">
        <v>0</v>
      </c>
      <c r="C20">
        <v>5.1999999999999998E-2</v>
      </c>
      <c r="D20">
        <v>0</v>
      </c>
      <c r="E20">
        <v>5.6000000000000001E-2</v>
      </c>
      <c r="F20">
        <v>0</v>
      </c>
      <c r="G20">
        <v>8.9999999999999993E-3</v>
      </c>
      <c r="H20">
        <v>0.54400000000000004</v>
      </c>
      <c r="I20">
        <v>0</v>
      </c>
      <c r="L20">
        <v>0</v>
      </c>
      <c r="M20">
        <v>1.9E-2</v>
      </c>
      <c r="N20">
        <v>0</v>
      </c>
      <c r="O20">
        <v>3.9E-2</v>
      </c>
      <c r="R20">
        <v>4.0000000000000001E-3</v>
      </c>
      <c r="S20">
        <v>2.1000000000000001E-2</v>
      </c>
      <c r="T20">
        <v>9.7000000000000003E-2</v>
      </c>
      <c r="U20">
        <v>6.0000000000000001E-3</v>
      </c>
      <c r="V20">
        <v>7.1999999999999995E-2</v>
      </c>
      <c r="W20">
        <v>2.8000000000000001E-2</v>
      </c>
      <c r="Y20">
        <f t="shared" si="0"/>
        <v>2.1999999999999999E-2</v>
      </c>
    </row>
    <row r="21" spans="1:25" x14ac:dyDescent="0.35">
      <c r="A21" t="s">
        <v>37</v>
      </c>
      <c r="B21">
        <v>0</v>
      </c>
      <c r="C21">
        <v>3.6999999999999998E-2</v>
      </c>
      <c r="D21">
        <v>0</v>
      </c>
      <c r="E21">
        <v>5.3999999999999999E-2</v>
      </c>
      <c r="F21">
        <v>1</v>
      </c>
      <c r="G21">
        <v>0</v>
      </c>
      <c r="H21">
        <v>0.06</v>
      </c>
      <c r="I21">
        <v>4.0000000000000001E-3</v>
      </c>
      <c r="J21">
        <v>7.0000000000000001E-3</v>
      </c>
      <c r="K21">
        <v>2.3E-2</v>
      </c>
      <c r="N21">
        <v>0</v>
      </c>
      <c r="O21">
        <v>0.05</v>
      </c>
      <c r="R21">
        <v>0</v>
      </c>
      <c r="S21">
        <v>0.04</v>
      </c>
      <c r="T21">
        <v>4.0000000000000001E-3</v>
      </c>
      <c r="U21">
        <v>3.6999999999999998E-2</v>
      </c>
      <c r="V21">
        <v>0.76100000000000001</v>
      </c>
      <c r="W21">
        <v>0</v>
      </c>
      <c r="Y21">
        <f t="shared" si="0"/>
        <v>-3.6999999999999998E-2</v>
      </c>
    </row>
    <row r="22" spans="1:25" x14ac:dyDescent="0.35">
      <c r="A22" t="s">
        <v>21</v>
      </c>
      <c r="B22">
        <v>0</v>
      </c>
      <c r="C22">
        <v>7.5999999999999998E-2</v>
      </c>
      <c r="D22">
        <v>0</v>
      </c>
      <c r="E22">
        <v>8.6999999999999994E-2</v>
      </c>
      <c r="F22">
        <v>0</v>
      </c>
      <c r="G22">
        <v>1.4999999999999999E-2</v>
      </c>
      <c r="H22">
        <v>0</v>
      </c>
      <c r="I22">
        <v>4.2999999999999997E-2</v>
      </c>
      <c r="J22">
        <v>0</v>
      </c>
      <c r="K22">
        <v>0.151</v>
      </c>
      <c r="N22">
        <v>0</v>
      </c>
      <c r="O22">
        <v>3.1E-2</v>
      </c>
      <c r="P22">
        <v>0</v>
      </c>
      <c r="Q22">
        <v>3.9E-2</v>
      </c>
      <c r="Y22">
        <f t="shared" si="0"/>
        <v>0</v>
      </c>
    </row>
    <row r="23" spans="1:25" x14ac:dyDescent="0.35">
      <c r="A23" t="s">
        <v>22</v>
      </c>
      <c r="B23">
        <v>0.125</v>
      </c>
      <c r="C23">
        <v>8.0000000000000002E-3</v>
      </c>
      <c r="D23">
        <v>7.9000000000000001E-2</v>
      </c>
      <c r="E23">
        <v>2.5999999999999999E-2</v>
      </c>
      <c r="F23">
        <v>0.82399999999999995</v>
      </c>
      <c r="G23">
        <v>0</v>
      </c>
      <c r="H23">
        <v>0.35199999999999998</v>
      </c>
      <c r="I23">
        <v>0</v>
      </c>
      <c r="L23">
        <v>0</v>
      </c>
      <c r="M23">
        <v>7.9000000000000001E-2</v>
      </c>
      <c r="N23">
        <v>4.3999999999999997E-2</v>
      </c>
      <c r="O23">
        <v>2.5000000000000001E-2</v>
      </c>
      <c r="P23">
        <v>0</v>
      </c>
      <c r="Q23">
        <v>5.6000000000000001E-2</v>
      </c>
      <c r="Y23">
        <f t="shared" si="0"/>
        <v>0</v>
      </c>
    </row>
    <row r="24" spans="1:25" x14ac:dyDescent="0.35">
      <c r="A24" t="s">
        <v>23</v>
      </c>
      <c r="B24">
        <v>0</v>
      </c>
      <c r="C24">
        <v>6.6000000000000003E-2</v>
      </c>
      <c r="D24">
        <v>0</v>
      </c>
      <c r="E24">
        <v>6.4000000000000001E-2</v>
      </c>
      <c r="F24">
        <v>2.7E-2</v>
      </c>
      <c r="G24">
        <v>2E-3</v>
      </c>
      <c r="H24">
        <v>0</v>
      </c>
      <c r="I24">
        <v>1.2999999999999999E-2</v>
      </c>
      <c r="J24">
        <v>0</v>
      </c>
      <c r="K24">
        <v>3.7999999999999999E-2</v>
      </c>
      <c r="N24">
        <v>0</v>
      </c>
      <c r="O24">
        <v>3.2000000000000001E-2</v>
      </c>
      <c r="R24">
        <v>0</v>
      </c>
      <c r="S24">
        <v>2.5000000000000001E-2</v>
      </c>
      <c r="T24">
        <v>6.4000000000000001E-2</v>
      </c>
      <c r="U24">
        <v>6.0000000000000001E-3</v>
      </c>
      <c r="V24">
        <v>0</v>
      </c>
      <c r="W24">
        <v>5.8000000000000003E-2</v>
      </c>
      <c r="Y24">
        <f t="shared" si="0"/>
        <v>5.2000000000000005E-2</v>
      </c>
    </row>
    <row r="25" spans="1:25" x14ac:dyDescent="0.35">
      <c r="A25" t="s">
        <v>24</v>
      </c>
      <c r="B25">
        <v>1.0999999999999999E-2</v>
      </c>
      <c r="C25">
        <v>3.6999999999999998E-2</v>
      </c>
      <c r="D25">
        <v>0.221</v>
      </c>
      <c r="E25">
        <v>3.0000000000000001E-3</v>
      </c>
      <c r="F25">
        <v>2E-3</v>
      </c>
      <c r="G25">
        <v>1.7999999999999999E-2</v>
      </c>
      <c r="H25">
        <v>0</v>
      </c>
      <c r="I25">
        <v>3.5000000000000003E-2</v>
      </c>
      <c r="J25">
        <v>0</v>
      </c>
      <c r="K25">
        <v>6.6000000000000003E-2</v>
      </c>
      <c r="N25">
        <v>0</v>
      </c>
      <c r="O25">
        <v>3.9E-2</v>
      </c>
      <c r="P25">
        <v>0</v>
      </c>
      <c r="Q25">
        <v>3.5999999999999997E-2</v>
      </c>
      <c r="T25">
        <v>0.27800000000000002</v>
      </c>
      <c r="U25">
        <v>3.0000000000000001E-3</v>
      </c>
      <c r="Y25">
        <f t="shared" si="0"/>
        <v>-3.0000000000000001E-3</v>
      </c>
    </row>
    <row r="26" spans="1:25" x14ac:dyDescent="0.35">
      <c r="A26" t="s">
        <v>25</v>
      </c>
      <c r="B26">
        <v>0.25900000000000001</v>
      </c>
      <c r="C26">
        <v>3.0000000000000001E-3</v>
      </c>
      <c r="D26">
        <v>0.217</v>
      </c>
      <c r="E26">
        <v>4.1000000000000002E-2</v>
      </c>
      <c r="F26">
        <v>0.216</v>
      </c>
      <c r="G26">
        <v>8.9999999999999993E-3</v>
      </c>
      <c r="H26">
        <v>0.51800000000000002</v>
      </c>
      <c r="I26">
        <v>0</v>
      </c>
      <c r="L26">
        <v>3.0000000000000001E-3</v>
      </c>
      <c r="M26">
        <v>2.1000000000000001E-2</v>
      </c>
      <c r="N26">
        <v>2E-3</v>
      </c>
      <c r="O26">
        <v>1.9E-2</v>
      </c>
      <c r="P26">
        <v>2E-3</v>
      </c>
      <c r="Q26">
        <v>2.1999999999999999E-2</v>
      </c>
      <c r="T26">
        <v>9.4E-2</v>
      </c>
      <c r="U26">
        <v>4.9000000000000002E-2</v>
      </c>
      <c r="V26">
        <v>5.0999999999999997E-2</v>
      </c>
      <c r="W26">
        <v>0.10100000000000001</v>
      </c>
      <c r="Y26">
        <f t="shared" si="0"/>
        <v>5.2000000000000005E-2</v>
      </c>
    </row>
    <row r="27" spans="1:25" x14ac:dyDescent="0.35">
      <c r="A27" t="s">
        <v>38</v>
      </c>
      <c r="F27">
        <v>0</v>
      </c>
      <c r="G27">
        <v>8.8999999999999996E-2</v>
      </c>
      <c r="H27">
        <v>2E-3</v>
      </c>
      <c r="I27">
        <v>1.9E-2</v>
      </c>
      <c r="J27">
        <v>0</v>
      </c>
      <c r="K27">
        <v>0.183</v>
      </c>
      <c r="N27">
        <v>0</v>
      </c>
      <c r="O27">
        <v>6.9000000000000006E-2</v>
      </c>
      <c r="P27">
        <v>0</v>
      </c>
      <c r="Q27">
        <v>3.6999999999999998E-2</v>
      </c>
      <c r="T27">
        <v>0.27900000000000003</v>
      </c>
      <c r="U27">
        <v>1.6E-2</v>
      </c>
      <c r="V27">
        <v>6.7000000000000004E-2</v>
      </c>
      <c r="W27">
        <v>0.47099999999999997</v>
      </c>
      <c r="Y27">
        <f t="shared" si="0"/>
        <v>0.45499999999999996</v>
      </c>
    </row>
    <row r="28" spans="1:25" x14ac:dyDescent="0.35">
      <c r="A28" t="s">
        <v>26</v>
      </c>
      <c r="B28">
        <v>0</v>
      </c>
      <c r="C28">
        <v>6.2E-2</v>
      </c>
      <c r="D28">
        <v>0</v>
      </c>
      <c r="E28">
        <v>9.7000000000000003E-2</v>
      </c>
      <c r="F28">
        <v>0</v>
      </c>
      <c r="G28">
        <v>1.7000000000000001E-2</v>
      </c>
      <c r="H28">
        <v>0.03</v>
      </c>
      <c r="I28">
        <v>6.0000000000000001E-3</v>
      </c>
      <c r="J28">
        <v>5.5E-2</v>
      </c>
      <c r="K28">
        <v>2.1000000000000001E-2</v>
      </c>
      <c r="N28">
        <v>0</v>
      </c>
      <c r="O28">
        <v>3.5000000000000003E-2</v>
      </c>
      <c r="P28">
        <v>8.9999999999999993E-3</v>
      </c>
      <c r="Q28">
        <v>1.9E-2</v>
      </c>
      <c r="T28">
        <v>7.0000000000000007E-2</v>
      </c>
      <c r="U28">
        <v>0.05</v>
      </c>
      <c r="V28">
        <v>0.108</v>
      </c>
      <c r="W28">
        <v>8.0000000000000002E-3</v>
      </c>
      <c r="Y28">
        <f t="shared" si="0"/>
        <v>-4.2000000000000003E-2</v>
      </c>
    </row>
    <row r="29" spans="1:25" x14ac:dyDescent="0.35">
      <c r="A29" t="s">
        <v>39</v>
      </c>
      <c r="F29">
        <v>0.125</v>
      </c>
      <c r="G29">
        <v>6.0000000000000001E-3</v>
      </c>
      <c r="H29">
        <v>7.1999999999999995E-2</v>
      </c>
      <c r="I29">
        <v>0.01</v>
      </c>
      <c r="J29">
        <v>0.38</v>
      </c>
      <c r="K29">
        <v>0</v>
      </c>
      <c r="N29">
        <v>6.0000000000000001E-3</v>
      </c>
      <c r="O29">
        <v>2.9000000000000001E-2</v>
      </c>
      <c r="P29">
        <v>8.1000000000000003E-2</v>
      </c>
      <c r="Q29">
        <v>1.7000000000000001E-2</v>
      </c>
      <c r="T29">
        <v>0.248</v>
      </c>
      <c r="U29">
        <v>5.0000000000000001E-3</v>
      </c>
      <c r="V29">
        <v>0.628</v>
      </c>
      <c r="W29">
        <v>0</v>
      </c>
      <c r="Y29">
        <f t="shared" si="0"/>
        <v>-5.0000000000000001E-3</v>
      </c>
    </row>
    <row r="30" spans="1:25" x14ac:dyDescent="0.35">
      <c r="A30" t="s">
        <v>27</v>
      </c>
      <c r="B30">
        <v>1</v>
      </c>
      <c r="C30">
        <v>0</v>
      </c>
      <c r="D30">
        <v>0.127</v>
      </c>
      <c r="E30">
        <v>5.0000000000000001E-3</v>
      </c>
      <c r="F30">
        <v>0.373</v>
      </c>
      <c r="G30">
        <v>0</v>
      </c>
      <c r="H30">
        <v>0.67100000000000004</v>
      </c>
      <c r="I30">
        <v>0</v>
      </c>
      <c r="L30">
        <v>7.0000000000000001E-3</v>
      </c>
      <c r="M30">
        <v>1.4999999999999999E-2</v>
      </c>
      <c r="N30">
        <v>1.0999999999999999E-2</v>
      </c>
      <c r="O30">
        <v>3.7999999999999999E-2</v>
      </c>
      <c r="R30">
        <v>3.6999999999999998E-2</v>
      </c>
      <c r="S30">
        <v>8.9999999999999993E-3</v>
      </c>
      <c r="T30">
        <v>0.83799999999999997</v>
      </c>
      <c r="U30">
        <v>0</v>
      </c>
      <c r="V30">
        <v>7.0999999999999994E-2</v>
      </c>
      <c r="W30">
        <v>1.2999999999999999E-2</v>
      </c>
      <c r="Y30">
        <f t="shared" si="0"/>
        <v>1.2999999999999999E-2</v>
      </c>
    </row>
    <row r="31" spans="1:25" x14ac:dyDescent="0.35">
      <c r="A31" t="s">
        <v>28</v>
      </c>
      <c r="F31">
        <v>0</v>
      </c>
      <c r="G31">
        <v>0.01</v>
      </c>
      <c r="H31">
        <v>1.2E-2</v>
      </c>
      <c r="I31">
        <v>4.0000000000000001E-3</v>
      </c>
      <c r="L31">
        <v>0</v>
      </c>
      <c r="M31">
        <v>1.2E-2</v>
      </c>
      <c r="N31">
        <v>3.4000000000000002E-2</v>
      </c>
      <c r="O31">
        <v>8.0000000000000002E-3</v>
      </c>
      <c r="P31">
        <v>2E-3</v>
      </c>
      <c r="Q31">
        <v>0.01</v>
      </c>
      <c r="T31">
        <v>0.20399999999999999</v>
      </c>
      <c r="U31">
        <v>3.0000000000000001E-3</v>
      </c>
      <c r="V31">
        <v>0.442</v>
      </c>
      <c r="W31">
        <v>0</v>
      </c>
      <c r="Y31">
        <f t="shared" si="0"/>
        <v>-3.0000000000000001E-3</v>
      </c>
    </row>
    <row r="34" spans="1:23" x14ac:dyDescent="0.35">
      <c r="U34">
        <f>SUM(U3:U31)</f>
        <v>0.30500000000000005</v>
      </c>
      <c r="W34">
        <f>SUM(W3:W31)</f>
        <v>0.76700000000000002</v>
      </c>
    </row>
    <row r="38" spans="1:23" x14ac:dyDescent="0.35">
      <c r="A38" s="61"/>
    </row>
    <row r="39" spans="1:23" x14ac:dyDescent="0.35">
      <c r="A39" s="61"/>
    </row>
    <row r="45" spans="1:23" x14ac:dyDescent="0.35">
      <c r="A45" s="61"/>
    </row>
    <row r="46" spans="1:23" x14ac:dyDescent="0.35">
      <c r="A46" s="61"/>
    </row>
  </sheetData>
  <conditionalFormatting sqref="W26:W31 W2:W7 U2:U7 W9 U9 W11:W18 U11:U18 W20:W21 W24 U20:U21 U24:U31">
    <cfRule type="cellIs" dxfId="166" priority="50" operator="greaterThanOrEqual">
      <formula>0.05</formula>
    </cfRule>
  </conditionalFormatting>
  <conditionalFormatting sqref="B121:B1048576 B2:B17 B19:B26 B30 B28 D30 V26:V31 V2:V7 T2:T7 V9 T9 V11:V18 T11:T18 V20:V21 V24 T20:T21 T24:T31 D28 D19:D26 D2:D17 B38:B119">
    <cfRule type="cellIs" dxfId="165" priority="48" operator="lessThan">
      <formula>0.01</formula>
    </cfRule>
    <cfRule type="cellIs" dxfId="164" priority="49" operator="lessThan">
      <formula>0.05</formula>
    </cfRule>
  </conditionalFormatting>
  <conditionalFormatting sqref="F2:F31">
    <cfRule type="cellIs" dxfId="163" priority="45" operator="lessThan">
      <formula>0.01</formula>
    </cfRule>
    <cfRule type="cellIs" dxfId="162" priority="46" operator="lessThan">
      <formula>0.05</formula>
    </cfRule>
  </conditionalFormatting>
  <conditionalFormatting sqref="H2:H31">
    <cfRule type="cellIs" dxfId="161" priority="42" operator="lessThan">
      <formula>0.01</formula>
    </cfRule>
    <cfRule type="cellIs" dxfId="160" priority="43" operator="lessThan">
      <formula>0.05</formula>
    </cfRule>
  </conditionalFormatting>
  <conditionalFormatting sqref="J2 J5 J10 J14 J17:J18 J21:J22 J24:J25 J27:J29">
    <cfRule type="cellIs" dxfId="159" priority="39" operator="lessThan">
      <formula>0.01</formula>
    </cfRule>
    <cfRule type="cellIs" dxfId="158" priority="40" operator="lessThan">
      <formula>0.05</formula>
    </cfRule>
  </conditionalFormatting>
  <conditionalFormatting sqref="M2:M31 L5 L10 L14 L17:L18 L21:L22 L27:L29 L24:L25">
    <cfRule type="cellIs" dxfId="157" priority="38" operator="greaterThanOrEqual">
      <formula>0.05</formula>
    </cfRule>
  </conditionalFormatting>
  <conditionalFormatting sqref="L2:L4 L6:L9 L11:L13 L15:L16 L19:L20 L23 L30:L31 L26">
    <cfRule type="cellIs" dxfId="156" priority="36" operator="lessThan">
      <formula>0.01</formula>
    </cfRule>
    <cfRule type="cellIs" dxfId="155" priority="37" operator="lessThan">
      <formula>0.05</formula>
    </cfRule>
  </conditionalFormatting>
  <conditionalFormatting sqref="O2:O31">
    <cfRule type="cellIs" dxfId="154" priority="35" operator="greaterThanOrEqual">
      <formula>0.05</formula>
    </cfRule>
  </conditionalFormatting>
  <conditionalFormatting sqref="N2:N31">
    <cfRule type="cellIs" dxfId="153" priority="33" operator="lessThan">
      <formula>0.01</formula>
    </cfRule>
    <cfRule type="cellIs" dxfId="152" priority="34" operator="lessThan">
      <formula>0.05</formula>
    </cfRule>
  </conditionalFormatting>
  <conditionalFormatting sqref="Q2:Q16 Q30:Q31 Q18:Q26 P4:P9 P11 P13:P15 P19:P21 P24 P30">
    <cfRule type="cellIs" dxfId="151" priority="29" operator="greaterThanOrEqual">
      <formula>0.05</formula>
    </cfRule>
  </conditionalFormatting>
  <conditionalFormatting sqref="P2:P3 P31 P18 P10 P12 P16 P22:P23 P25:P26">
    <cfRule type="cellIs" dxfId="150" priority="27" operator="lessThan">
      <formula>0.01</formula>
    </cfRule>
    <cfRule type="cellIs" dxfId="149" priority="28" operator="lessThan">
      <formula>0.05</formula>
    </cfRule>
  </conditionalFormatting>
  <conditionalFormatting sqref="S14:S15">
    <cfRule type="cellIs" dxfId="148" priority="17" operator="greaterThanOrEqual">
      <formula>0.05</formula>
    </cfRule>
  </conditionalFormatting>
  <conditionalFormatting sqref="R14:R15">
    <cfRule type="cellIs" dxfId="147" priority="15" operator="lessThan">
      <formula>0.01</formula>
    </cfRule>
    <cfRule type="cellIs" dxfId="146" priority="16" operator="lessThan">
      <formula>0.05</formula>
    </cfRule>
  </conditionalFormatting>
  <conditionalFormatting sqref="S2:S4 S16:S31 S6:S13 R10 R12 R16:R18 R22:R23 R25:R29 R31 R3">
    <cfRule type="cellIs" dxfId="145" priority="20" operator="greaterThanOrEqual">
      <formula>0.05</formula>
    </cfRule>
  </conditionalFormatting>
  <conditionalFormatting sqref="R2 R19:R21 R6:R9 R11 R13 R24 R30 R4">
    <cfRule type="cellIs" dxfId="144" priority="18" operator="lessThan">
      <formula>0.01</formula>
    </cfRule>
    <cfRule type="cellIs" dxfId="143" priority="19" operator="lessThan">
      <formula>0.05</formula>
    </cfRule>
  </conditionalFormatting>
  <conditionalFormatting sqref="Q27:Q29">
    <cfRule type="cellIs" dxfId="142" priority="14" operator="greaterThanOrEqual">
      <formula>0.05</formula>
    </cfRule>
  </conditionalFormatting>
  <conditionalFormatting sqref="P27:P29">
    <cfRule type="cellIs" dxfId="141" priority="12" operator="lessThan">
      <formula>0.01</formula>
    </cfRule>
    <cfRule type="cellIs" dxfId="140" priority="13" operator="lessThan">
      <formula>0.05</formula>
    </cfRule>
  </conditionalFormatting>
  <conditionalFormatting sqref="Q17">
    <cfRule type="cellIs" dxfId="139" priority="11" operator="greaterThanOrEqual">
      <formula>0.05</formula>
    </cfRule>
  </conditionalFormatting>
  <conditionalFormatting sqref="P17">
    <cfRule type="cellIs" dxfId="138" priority="9" operator="lessThan">
      <formula>0.01</formula>
    </cfRule>
    <cfRule type="cellIs" dxfId="137" priority="10" operator="lessThan">
      <formula>0.05</formula>
    </cfRule>
  </conditionalFormatting>
  <conditionalFormatting sqref="S5">
    <cfRule type="cellIs" dxfId="136" priority="8" operator="greaterThanOrEqual">
      <formula>0.05</formula>
    </cfRule>
  </conditionalFormatting>
  <conditionalFormatting sqref="R5">
    <cfRule type="cellIs" dxfId="135" priority="6" operator="lessThan">
      <formula>0.01</formula>
    </cfRule>
    <cfRule type="cellIs" dxfId="134" priority="7" operator="lessThan">
      <formula>0.05</formula>
    </cfRule>
  </conditionalFormatting>
  <conditionalFormatting sqref="C121:C1048576 C1:C17 C19:C26 C28 C30:C119 B31:B37">
    <cfRule type="cellIs" dxfId="133" priority="5" operator="greaterThanOrEqual">
      <formula>0.05</formula>
    </cfRule>
  </conditionalFormatting>
  <conditionalFormatting sqref="E2:E17 E19:E26 E28 E30">
    <cfRule type="cellIs" dxfId="132" priority="4" operator="greaterThanOrEqual">
      <formula>0.05</formula>
    </cfRule>
  </conditionalFormatting>
  <conditionalFormatting sqref="G2:G31">
    <cfRule type="cellIs" dxfId="131" priority="3" operator="greaterThanOrEqual">
      <formula>0.05</formula>
    </cfRule>
  </conditionalFormatting>
  <conditionalFormatting sqref="I2:I31">
    <cfRule type="cellIs" dxfId="130" priority="2" operator="greaterThanOrEqual">
      <formula>0.05</formula>
    </cfRule>
  </conditionalFormatting>
  <conditionalFormatting sqref="K2:K31 J3:J4 J6:J9 J11:J13 J15:J16 J19:J20 J23 J26 J30:J31">
    <cfRule type="cellIs" dxfId="129" priority="1" operator="greaterThanOrEqual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2"/>
  <sheetViews>
    <sheetView topLeftCell="I161" workbookViewId="0">
      <selection activeCell="P153" sqref="P153"/>
    </sheetView>
  </sheetViews>
  <sheetFormatPr defaultRowHeight="14.5" x14ac:dyDescent="0.35"/>
  <sheetData>
    <row r="1" spans="1:13" x14ac:dyDescent="0.35">
      <c r="A1" t="s">
        <v>121</v>
      </c>
    </row>
    <row r="2" spans="1:13" x14ac:dyDescent="0.35">
      <c r="A2" t="s">
        <v>0</v>
      </c>
      <c r="B2" t="s">
        <v>46</v>
      </c>
      <c r="C2" t="s">
        <v>42</v>
      </c>
      <c r="D2" t="s">
        <v>40</v>
      </c>
      <c r="E2" t="s">
        <v>1</v>
      </c>
      <c r="F2" t="s">
        <v>81</v>
      </c>
      <c r="G2" t="s">
        <v>101</v>
      </c>
      <c r="H2" t="s">
        <v>2</v>
      </c>
      <c r="I2" t="s">
        <v>3</v>
      </c>
      <c r="J2" t="s">
        <v>4</v>
      </c>
      <c r="K2" t="s">
        <v>5</v>
      </c>
    </row>
    <row r="3" spans="1:13" x14ac:dyDescent="0.35">
      <c r="A3" t="s">
        <v>6</v>
      </c>
      <c r="B3">
        <v>0.107</v>
      </c>
      <c r="C3">
        <v>6.5000000000000002E-2</v>
      </c>
      <c r="D3">
        <v>7.0000000000000007E-2</v>
      </c>
      <c r="E3">
        <v>5.0000000000000001E-3</v>
      </c>
      <c r="F3">
        <v>0.01</v>
      </c>
      <c r="G3">
        <v>1</v>
      </c>
      <c r="H3">
        <v>7.2999999999999995E-2</v>
      </c>
      <c r="I3">
        <v>9.7000000000000003E-2</v>
      </c>
      <c r="J3">
        <v>20.294</v>
      </c>
      <c r="K3">
        <v>523</v>
      </c>
    </row>
    <row r="4" spans="1:13" x14ac:dyDescent="0.35">
      <c r="A4" t="s">
        <v>7</v>
      </c>
      <c r="B4">
        <v>2.4E-2</v>
      </c>
      <c r="C4">
        <v>1E-3</v>
      </c>
      <c r="D4">
        <v>1E-3</v>
      </c>
      <c r="E4">
        <v>1</v>
      </c>
      <c r="F4">
        <v>0.47599999999999998</v>
      </c>
      <c r="G4">
        <v>0.33300000000000002</v>
      </c>
      <c r="H4">
        <v>3.4000000000000002E-2</v>
      </c>
      <c r="I4">
        <v>4.2999999999999997E-2</v>
      </c>
      <c r="J4">
        <v>20.789000000000001</v>
      </c>
      <c r="K4">
        <v>1019</v>
      </c>
    </row>
    <row r="5" spans="1:13" x14ac:dyDescent="0.35">
      <c r="A5" t="s">
        <v>8</v>
      </c>
      <c r="B5">
        <v>0</v>
      </c>
      <c r="C5">
        <v>3.0000000000000001E-3</v>
      </c>
      <c r="D5">
        <v>4.0000000000000001E-3</v>
      </c>
      <c r="E5">
        <v>0.246</v>
      </c>
      <c r="F5">
        <v>2.7E-2</v>
      </c>
      <c r="G5">
        <v>0.01</v>
      </c>
      <c r="H5">
        <v>9.8000000000000004E-2</v>
      </c>
      <c r="I5">
        <v>0.13700000000000001</v>
      </c>
      <c r="J5">
        <v>25.010999999999999</v>
      </c>
      <c r="K5">
        <v>547</v>
      </c>
    </row>
    <row r="6" spans="1:13" x14ac:dyDescent="0.35">
      <c r="A6" t="s">
        <v>9</v>
      </c>
      <c r="B6">
        <v>5.7000000000000002E-2</v>
      </c>
      <c r="C6">
        <v>0.74199999999999999</v>
      </c>
      <c r="D6">
        <v>0</v>
      </c>
      <c r="E6">
        <v>6.5000000000000002E-2</v>
      </c>
      <c r="F6">
        <v>3.0000000000000001E-3</v>
      </c>
      <c r="G6">
        <v>0.75700000000000001</v>
      </c>
      <c r="H6">
        <v>4.8000000000000001E-2</v>
      </c>
      <c r="I6">
        <v>6.0999999999999999E-2</v>
      </c>
      <c r="J6">
        <v>57.045999999999999</v>
      </c>
      <c r="K6">
        <v>1225</v>
      </c>
    </row>
    <row r="7" spans="1:13" x14ac:dyDescent="0.35">
      <c r="A7" t="s">
        <v>10</v>
      </c>
      <c r="B7">
        <v>1E-3</v>
      </c>
      <c r="C7">
        <v>0</v>
      </c>
      <c r="D7">
        <v>0.36599999999999999</v>
      </c>
      <c r="E7">
        <v>0</v>
      </c>
      <c r="F7">
        <v>1.7999999999999999E-2</v>
      </c>
      <c r="G7">
        <v>4.0000000000000001E-3</v>
      </c>
      <c r="H7">
        <v>0.158</v>
      </c>
      <c r="I7">
        <v>0.19400000000000001</v>
      </c>
      <c r="J7">
        <v>40.627000000000002</v>
      </c>
      <c r="K7">
        <v>423</v>
      </c>
    </row>
    <row r="8" spans="1:13" x14ac:dyDescent="0.35">
      <c r="A8" t="s">
        <v>11</v>
      </c>
      <c r="B8">
        <v>4.0000000000000001E-3</v>
      </c>
      <c r="C8">
        <v>5.3999999999999999E-2</v>
      </c>
      <c r="D8">
        <v>0</v>
      </c>
      <c r="E8">
        <v>0</v>
      </c>
      <c r="F8">
        <v>0</v>
      </c>
      <c r="G8">
        <v>0</v>
      </c>
      <c r="H8">
        <v>0.16200000000000001</v>
      </c>
      <c r="I8">
        <v>0.19500000000000001</v>
      </c>
      <c r="J8">
        <v>57.094000000000001</v>
      </c>
      <c r="K8">
        <v>864</v>
      </c>
      <c r="L8" s="60" t="s">
        <v>124</v>
      </c>
    </row>
    <row r="9" spans="1:13" x14ac:dyDescent="0.35">
      <c r="A9" t="s">
        <v>12</v>
      </c>
      <c r="B9">
        <v>1E-3</v>
      </c>
      <c r="C9">
        <v>0.53400000000000003</v>
      </c>
      <c r="D9">
        <v>0.63200000000000001</v>
      </c>
      <c r="E9">
        <v>6.3E-2</v>
      </c>
      <c r="F9">
        <v>3.5999999999999997E-2</v>
      </c>
      <c r="G9">
        <v>0.52400000000000002</v>
      </c>
      <c r="H9">
        <v>0.08</v>
      </c>
      <c r="I9">
        <v>0.11799999999999999</v>
      </c>
      <c r="J9">
        <v>15.787000000000001</v>
      </c>
      <c r="K9">
        <v>312</v>
      </c>
    </row>
    <row r="10" spans="1:13" x14ac:dyDescent="0.35">
      <c r="A10" t="s">
        <v>13</v>
      </c>
      <c r="B10">
        <v>0.628</v>
      </c>
      <c r="C10">
        <v>0.82799999999999996</v>
      </c>
      <c r="D10">
        <v>0.17599999999999999</v>
      </c>
      <c r="E10">
        <v>2.1999999999999999E-2</v>
      </c>
      <c r="F10">
        <v>2E-3</v>
      </c>
      <c r="G10">
        <v>0.05</v>
      </c>
      <c r="H10">
        <v>0.10299999999999999</v>
      </c>
      <c r="I10">
        <v>0.13600000000000001</v>
      </c>
      <c r="J10">
        <v>13.131</v>
      </c>
      <c r="K10">
        <v>366</v>
      </c>
    </row>
    <row r="11" spans="1:13" x14ac:dyDescent="0.35">
      <c r="A11" t="s">
        <v>14</v>
      </c>
      <c r="B11">
        <v>0.41699999999999998</v>
      </c>
      <c r="C11">
        <v>1.7999999999999999E-2</v>
      </c>
      <c r="D11">
        <v>0.84899999999999998</v>
      </c>
      <c r="E11">
        <v>3.5999999999999997E-2</v>
      </c>
      <c r="F11">
        <v>0.443</v>
      </c>
      <c r="G11">
        <v>0.85399999999999998</v>
      </c>
      <c r="H11">
        <v>0.03</v>
      </c>
      <c r="I11">
        <v>4.4999999999999998E-2</v>
      </c>
      <c r="J11">
        <v>24.696000000000002</v>
      </c>
      <c r="K11">
        <v>390</v>
      </c>
      <c r="M11">
        <f>EXP(13)</f>
        <v>442413.39200892049</v>
      </c>
    </row>
    <row r="12" spans="1:13" x14ac:dyDescent="0.35">
      <c r="A12" t="s">
        <v>15</v>
      </c>
      <c r="B12">
        <v>0.126</v>
      </c>
      <c r="C12">
        <v>0</v>
      </c>
      <c r="D12">
        <v>1.7999999999999999E-2</v>
      </c>
      <c r="E12">
        <v>3.1E-2</v>
      </c>
      <c r="F12">
        <v>0.49399999999999999</v>
      </c>
      <c r="G12">
        <v>2.1000000000000001E-2</v>
      </c>
      <c r="H12">
        <v>7.3999999999999996E-2</v>
      </c>
      <c r="I12">
        <v>9.1999999999999998E-2</v>
      </c>
      <c r="J12">
        <v>13.784000000000001</v>
      </c>
      <c r="K12">
        <v>477</v>
      </c>
      <c r="M12">
        <f>EXP(6)</f>
        <v>403.42879349273511</v>
      </c>
    </row>
    <row r="13" spans="1:13" x14ac:dyDescent="0.35">
      <c r="A13" t="s">
        <v>16</v>
      </c>
      <c r="B13">
        <v>0</v>
      </c>
      <c r="C13">
        <v>1</v>
      </c>
      <c r="D13">
        <v>0</v>
      </c>
      <c r="E13">
        <v>3.3000000000000002E-2</v>
      </c>
      <c r="F13">
        <v>0</v>
      </c>
      <c r="G13">
        <v>0</v>
      </c>
      <c r="H13">
        <v>0.13600000000000001</v>
      </c>
      <c r="I13">
        <v>0.154</v>
      </c>
      <c r="J13">
        <v>57.262999999999998</v>
      </c>
      <c r="K13">
        <v>1137</v>
      </c>
    </row>
    <row r="14" spans="1:13" x14ac:dyDescent="0.35">
      <c r="A14" t="s">
        <v>17</v>
      </c>
      <c r="B14">
        <v>0.999</v>
      </c>
      <c r="C14">
        <v>0.41</v>
      </c>
      <c r="D14">
        <v>6.8000000000000005E-2</v>
      </c>
      <c r="E14">
        <v>0.21099999999999999</v>
      </c>
      <c r="F14">
        <v>0</v>
      </c>
      <c r="G14">
        <v>0.01</v>
      </c>
      <c r="H14">
        <v>0.16200000000000001</v>
      </c>
      <c r="I14">
        <v>0.17599999999999999</v>
      </c>
      <c r="J14">
        <v>21.567</v>
      </c>
      <c r="K14">
        <v>537</v>
      </c>
    </row>
    <row r="15" spans="1:13" x14ac:dyDescent="0.35">
      <c r="A15" t="s">
        <v>18</v>
      </c>
      <c r="B15">
        <v>0</v>
      </c>
      <c r="C15">
        <v>0.34699999999999998</v>
      </c>
      <c r="D15">
        <v>0</v>
      </c>
      <c r="E15">
        <v>0.42899999999999999</v>
      </c>
      <c r="F15">
        <v>0.64200000000000002</v>
      </c>
      <c r="G15">
        <v>2.5000000000000001E-2</v>
      </c>
      <c r="H15">
        <v>7.6999999999999999E-2</v>
      </c>
      <c r="I15">
        <v>8.6999999999999994E-2</v>
      </c>
      <c r="J15">
        <v>12.635</v>
      </c>
      <c r="K15">
        <v>1098</v>
      </c>
    </row>
    <row r="16" spans="1:13" x14ac:dyDescent="0.35">
      <c r="A16" t="s">
        <v>19</v>
      </c>
      <c r="B16">
        <v>7.0999999999999994E-2</v>
      </c>
      <c r="C16">
        <v>1.6E-2</v>
      </c>
      <c r="D16">
        <v>0.68300000000000005</v>
      </c>
      <c r="E16">
        <v>2E-3</v>
      </c>
      <c r="F16">
        <v>6.0000000000000001E-3</v>
      </c>
      <c r="G16">
        <v>8.5999999999999993E-2</v>
      </c>
      <c r="H16">
        <v>6.6000000000000003E-2</v>
      </c>
      <c r="I16">
        <v>8.4000000000000005E-2</v>
      </c>
      <c r="J16">
        <v>47.557000000000002</v>
      </c>
      <c r="K16">
        <v>443</v>
      </c>
    </row>
    <row r="17" spans="1:12" x14ac:dyDescent="0.35">
      <c r="A17" t="s">
        <v>20</v>
      </c>
      <c r="B17">
        <v>6.0000000000000001E-3</v>
      </c>
      <c r="C17">
        <v>0.52400000000000002</v>
      </c>
      <c r="D17">
        <v>0</v>
      </c>
      <c r="E17">
        <v>9.6000000000000002E-2</v>
      </c>
      <c r="F17">
        <v>0</v>
      </c>
      <c r="G17">
        <v>2.1999999999999999E-2</v>
      </c>
      <c r="H17">
        <v>0.10299999999999999</v>
      </c>
      <c r="I17">
        <v>0.11700000000000001</v>
      </c>
      <c r="J17">
        <v>11.029</v>
      </c>
      <c r="K17">
        <v>705</v>
      </c>
    </row>
    <row r="18" spans="1:12" x14ac:dyDescent="0.35">
      <c r="A18" t="s">
        <v>37</v>
      </c>
      <c r="B18">
        <v>5.0000000000000001E-3</v>
      </c>
      <c r="C18">
        <v>6.6000000000000003E-2</v>
      </c>
      <c r="D18">
        <v>0</v>
      </c>
      <c r="E18">
        <v>0.89400000000000002</v>
      </c>
      <c r="F18">
        <v>0.48399999999999999</v>
      </c>
      <c r="G18">
        <v>0</v>
      </c>
      <c r="H18">
        <v>0.11799999999999999</v>
      </c>
      <c r="I18">
        <v>0.14899999999999999</v>
      </c>
      <c r="J18">
        <v>21.541</v>
      </c>
      <c r="K18">
        <v>439</v>
      </c>
      <c r="L18" t="s">
        <v>124</v>
      </c>
    </row>
    <row r="19" spans="1:12" x14ac:dyDescent="0.35">
      <c r="A19" t="s">
        <v>21</v>
      </c>
      <c r="B19">
        <v>0</v>
      </c>
      <c r="C19">
        <v>1</v>
      </c>
      <c r="D19">
        <v>0</v>
      </c>
      <c r="E19">
        <v>0</v>
      </c>
      <c r="F19">
        <v>0</v>
      </c>
      <c r="G19">
        <v>7.3999999999999996E-2</v>
      </c>
      <c r="H19">
        <v>0.19600000000000001</v>
      </c>
      <c r="I19">
        <v>0.215</v>
      </c>
      <c r="J19">
        <v>65.866</v>
      </c>
      <c r="K19">
        <v>977</v>
      </c>
    </row>
    <row r="20" spans="1:12" x14ac:dyDescent="0.35">
      <c r="A20" t="s">
        <v>22</v>
      </c>
      <c r="B20">
        <v>0.65500000000000003</v>
      </c>
      <c r="C20">
        <v>6.9000000000000006E-2</v>
      </c>
      <c r="D20">
        <v>4.1000000000000002E-2</v>
      </c>
      <c r="E20">
        <v>3.2000000000000001E-2</v>
      </c>
      <c r="F20">
        <v>0.48499999999999999</v>
      </c>
      <c r="G20">
        <v>0.627</v>
      </c>
      <c r="H20">
        <v>4.2000000000000003E-2</v>
      </c>
      <c r="I20">
        <v>0.06</v>
      </c>
      <c r="J20">
        <v>25.577999999999999</v>
      </c>
      <c r="K20">
        <v>303</v>
      </c>
    </row>
    <row r="21" spans="1:12" x14ac:dyDescent="0.35">
      <c r="A21" t="s">
        <v>23</v>
      </c>
      <c r="B21">
        <v>0</v>
      </c>
      <c r="C21">
        <v>1.7999999999999999E-2</v>
      </c>
      <c r="D21">
        <v>0</v>
      </c>
      <c r="E21">
        <v>0</v>
      </c>
      <c r="F21">
        <v>1E-3</v>
      </c>
      <c r="G21">
        <v>0</v>
      </c>
      <c r="H21">
        <v>0.14699999999999999</v>
      </c>
      <c r="I21">
        <v>0.16600000000000001</v>
      </c>
      <c r="J21">
        <v>122.947</v>
      </c>
      <c r="K21">
        <v>1459</v>
      </c>
    </row>
    <row r="22" spans="1:12" x14ac:dyDescent="0.35">
      <c r="A22" t="s">
        <v>24</v>
      </c>
      <c r="B22">
        <v>1</v>
      </c>
      <c r="C22">
        <v>1.4E-2</v>
      </c>
      <c r="D22">
        <v>0.36399999999999999</v>
      </c>
      <c r="E22">
        <v>0.14399999999999999</v>
      </c>
      <c r="F22">
        <v>5.0999999999999997E-2</v>
      </c>
      <c r="G22">
        <v>4.2000000000000003E-2</v>
      </c>
      <c r="H22">
        <v>5.1999999999999998E-2</v>
      </c>
      <c r="I22">
        <v>7.6999999999999999E-2</v>
      </c>
      <c r="J22">
        <v>14.313000000000001</v>
      </c>
      <c r="K22">
        <v>293</v>
      </c>
    </row>
    <row r="23" spans="1:12" x14ac:dyDescent="0.35">
      <c r="A23" t="s">
        <v>25</v>
      </c>
      <c r="B23">
        <v>0.63400000000000001</v>
      </c>
      <c r="C23">
        <v>1</v>
      </c>
      <c r="D23">
        <v>0.93</v>
      </c>
      <c r="E23">
        <v>0.66800000000000004</v>
      </c>
      <c r="F23">
        <v>8.9999999999999993E-3</v>
      </c>
      <c r="G23">
        <v>0.437</v>
      </c>
      <c r="H23">
        <v>5.8000000000000003E-2</v>
      </c>
      <c r="I23">
        <v>7.0000000000000007E-2</v>
      </c>
      <c r="J23">
        <v>41.485999999999997</v>
      </c>
      <c r="K23">
        <v>173</v>
      </c>
    </row>
    <row r="24" spans="1:12" x14ac:dyDescent="0.35">
      <c r="A24" t="s">
        <v>26</v>
      </c>
      <c r="B24">
        <v>0</v>
      </c>
      <c r="C24">
        <v>0.70699999999999996</v>
      </c>
      <c r="D24">
        <v>0.85399999999999998</v>
      </c>
      <c r="E24">
        <v>0.373</v>
      </c>
      <c r="F24">
        <v>0</v>
      </c>
      <c r="G24">
        <v>0</v>
      </c>
      <c r="H24">
        <v>0.09</v>
      </c>
      <c r="I24">
        <v>0.10100000000000001</v>
      </c>
      <c r="J24">
        <v>12.634</v>
      </c>
      <c r="K24">
        <v>360</v>
      </c>
    </row>
    <row r="25" spans="1:12" x14ac:dyDescent="0.35">
      <c r="A25" t="s">
        <v>27</v>
      </c>
      <c r="B25">
        <v>0.56899999999999995</v>
      </c>
      <c r="C25">
        <v>0.38900000000000001</v>
      </c>
      <c r="D25">
        <v>3.2000000000000001E-2</v>
      </c>
      <c r="E25">
        <v>0.63800000000000001</v>
      </c>
      <c r="F25">
        <v>1.9E-2</v>
      </c>
      <c r="G25">
        <v>0.34300000000000003</v>
      </c>
      <c r="H25">
        <v>2.9000000000000001E-2</v>
      </c>
      <c r="I25">
        <v>4.3999999999999997E-2</v>
      </c>
      <c r="J25">
        <v>30.338999999999999</v>
      </c>
      <c r="K25">
        <v>340</v>
      </c>
    </row>
    <row r="26" spans="1:12" x14ac:dyDescent="0.35">
      <c r="I26">
        <f>AVERAGE(I3:I25)</f>
        <v>0.11382608695652173</v>
      </c>
    </row>
    <row r="27" spans="1:12" x14ac:dyDescent="0.35">
      <c r="A27" t="s">
        <v>132</v>
      </c>
    </row>
    <row r="28" spans="1:12" x14ac:dyDescent="0.35">
      <c r="A28" t="s">
        <v>0</v>
      </c>
      <c r="B28" t="s">
        <v>46</v>
      </c>
      <c r="C28" t="s">
        <v>113</v>
      </c>
      <c r="D28" t="s">
        <v>40</v>
      </c>
      <c r="E28" t="s">
        <v>1</v>
      </c>
      <c r="F28" t="s">
        <v>115</v>
      </c>
      <c r="G28" t="s">
        <v>87</v>
      </c>
      <c r="H28" t="s">
        <v>2</v>
      </c>
      <c r="I28" t="s">
        <v>3</v>
      </c>
      <c r="J28" t="s">
        <v>4</v>
      </c>
      <c r="K28" t="s">
        <v>5</v>
      </c>
    </row>
    <row r="29" spans="1:12" x14ac:dyDescent="0.35">
      <c r="A29" t="s">
        <v>6</v>
      </c>
      <c r="B29">
        <v>0.53200000000000003</v>
      </c>
      <c r="C29">
        <v>5.0000000000000001E-3</v>
      </c>
      <c r="D29">
        <v>0.443</v>
      </c>
      <c r="E29">
        <v>4.1000000000000002E-2</v>
      </c>
      <c r="F29">
        <v>0.31</v>
      </c>
      <c r="G29">
        <v>7.0000000000000001E-3</v>
      </c>
      <c r="H29">
        <v>7.2999999999999995E-2</v>
      </c>
      <c r="I29">
        <v>9.5000000000000001E-2</v>
      </c>
      <c r="J29">
        <v>20.260999999999999</v>
      </c>
      <c r="K29">
        <v>523</v>
      </c>
    </row>
    <row r="30" spans="1:12" x14ac:dyDescent="0.35">
      <c r="A30" t="s">
        <v>7</v>
      </c>
      <c r="B30">
        <v>3.1E-2</v>
      </c>
      <c r="C30">
        <v>1.2E-2</v>
      </c>
      <c r="D30">
        <v>2E-3</v>
      </c>
      <c r="E30">
        <v>1</v>
      </c>
      <c r="F30">
        <v>0.223</v>
      </c>
      <c r="G30">
        <v>1</v>
      </c>
      <c r="H30">
        <v>3.2000000000000001E-2</v>
      </c>
      <c r="I30">
        <v>4.2999999999999997E-2</v>
      </c>
      <c r="J30">
        <v>20.870999999999999</v>
      </c>
      <c r="K30">
        <v>1019</v>
      </c>
    </row>
    <row r="31" spans="1:12" x14ac:dyDescent="0.35">
      <c r="A31" t="s">
        <v>8</v>
      </c>
      <c r="B31">
        <v>0</v>
      </c>
      <c r="C31">
        <v>5.0000000000000001E-3</v>
      </c>
      <c r="D31">
        <v>5.0000000000000001E-3</v>
      </c>
      <c r="E31">
        <v>0.54200000000000004</v>
      </c>
      <c r="F31">
        <v>0.156</v>
      </c>
      <c r="G31">
        <v>0.629</v>
      </c>
      <c r="H31">
        <v>5.8000000000000003E-2</v>
      </c>
      <c r="I31">
        <v>7.2999999999999995E-2</v>
      </c>
      <c r="J31">
        <v>25.422999999999998</v>
      </c>
      <c r="K31">
        <v>547</v>
      </c>
    </row>
    <row r="32" spans="1:12" x14ac:dyDescent="0.35">
      <c r="A32" t="s">
        <v>9</v>
      </c>
      <c r="B32">
        <v>2.7E-2</v>
      </c>
      <c r="C32">
        <v>0.74099999999999999</v>
      </c>
      <c r="D32">
        <v>0.39300000000000002</v>
      </c>
      <c r="E32">
        <v>0</v>
      </c>
      <c r="F32">
        <v>0</v>
      </c>
      <c r="G32">
        <v>5.5E-2</v>
      </c>
      <c r="H32">
        <v>0.05</v>
      </c>
      <c r="I32">
        <v>6.5000000000000002E-2</v>
      </c>
      <c r="J32">
        <v>56.963000000000001</v>
      </c>
      <c r="K32">
        <v>1225</v>
      </c>
    </row>
    <row r="33" spans="1:12" x14ac:dyDescent="0.35">
      <c r="A33" t="s">
        <v>10</v>
      </c>
      <c r="B33">
        <v>0</v>
      </c>
      <c r="C33">
        <v>1.4E-2</v>
      </c>
      <c r="D33">
        <v>3.1E-2</v>
      </c>
      <c r="E33">
        <v>0</v>
      </c>
      <c r="F33">
        <v>0.45900000000000002</v>
      </c>
      <c r="G33">
        <v>2.5999999999999999E-2</v>
      </c>
      <c r="H33">
        <v>0.114</v>
      </c>
      <c r="I33">
        <v>0.13900000000000001</v>
      </c>
      <c r="J33">
        <v>42.08</v>
      </c>
      <c r="K33">
        <v>423</v>
      </c>
    </row>
    <row r="34" spans="1:12" x14ac:dyDescent="0.35">
      <c r="A34" t="s">
        <v>11</v>
      </c>
      <c r="B34">
        <v>1E-3</v>
      </c>
      <c r="C34">
        <v>0.84599999999999997</v>
      </c>
      <c r="D34">
        <v>0</v>
      </c>
      <c r="E34">
        <v>0</v>
      </c>
      <c r="F34">
        <v>0</v>
      </c>
      <c r="G34">
        <v>0</v>
      </c>
      <c r="H34">
        <v>0.155</v>
      </c>
      <c r="I34">
        <v>0.189</v>
      </c>
      <c r="J34">
        <v>57.63</v>
      </c>
      <c r="K34">
        <v>864</v>
      </c>
      <c r="L34" t="s">
        <v>124</v>
      </c>
    </row>
    <row r="35" spans="1:12" x14ac:dyDescent="0.35">
      <c r="A35" t="s">
        <v>12</v>
      </c>
      <c r="B35">
        <v>1E-3</v>
      </c>
      <c r="C35">
        <v>0.82799999999999996</v>
      </c>
      <c r="D35">
        <v>1</v>
      </c>
      <c r="E35">
        <v>5.3999999999999999E-2</v>
      </c>
      <c r="F35">
        <v>1.6E-2</v>
      </c>
      <c r="G35">
        <v>1.7999999999999999E-2</v>
      </c>
      <c r="H35">
        <v>0.10100000000000001</v>
      </c>
      <c r="I35">
        <v>0.14699999999999999</v>
      </c>
      <c r="J35">
        <v>15.603</v>
      </c>
      <c r="K35">
        <v>312</v>
      </c>
      <c r="L35" s="60" t="s">
        <v>124</v>
      </c>
    </row>
    <row r="36" spans="1:12" x14ac:dyDescent="0.35">
      <c r="A36" t="s">
        <v>13</v>
      </c>
      <c r="B36">
        <v>0.54500000000000004</v>
      </c>
      <c r="C36">
        <v>0.81200000000000006</v>
      </c>
      <c r="D36">
        <v>6.3E-2</v>
      </c>
      <c r="E36">
        <v>9.9000000000000005E-2</v>
      </c>
      <c r="F36">
        <v>1E-3</v>
      </c>
      <c r="G36">
        <v>6.6000000000000003E-2</v>
      </c>
      <c r="H36">
        <v>9.0999999999999998E-2</v>
      </c>
      <c r="I36">
        <v>0.11700000000000001</v>
      </c>
      <c r="J36">
        <v>13.18</v>
      </c>
      <c r="K36">
        <v>366</v>
      </c>
    </row>
    <row r="37" spans="1:12" x14ac:dyDescent="0.35">
      <c r="A37" t="s">
        <v>14</v>
      </c>
      <c r="B37">
        <v>0.629</v>
      </c>
      <c r="C37">
        <v>0.32</v>
      </c>
      <c r="D37">
        <v>1</v>
      </c>
      <c r="E37">
        <v>8.5999999999999993E-2</v>
      </c>
      <c r="F37">
        <v>0.83399999999999996</v>
      </c>
      <c r="G37">
        <v>7.0000000000000001E-3</v>
      </c>
      <c r="H37">
        <v>2.9000000000000001E-2</v>
      </c>
      <c r="I37">
        <v>3.7999999999999999E-2</v>
      </c>
      <c r="J37">
        <v>24.515999999999998</v>
      </c>
      <c r="K37">
        <v>390</v>
      </c>
    </row>
    <row r="38" spans="1:12" x14ac:dyDescent="0.35">
      <c r="A38" t="s">
        <v>15</v>
      </c>
      <c r="B38">
        <v>0</v>
      </c>
      <c r="C38">
        <v>0</v>
      </c>
      <c r="D38">
        <v>3.7999999999999999E-2</v>
      </c>
      <c r="E38">
        <v>2.1000000000000001E-2</v>
      </c>
      <c r="F38">
        <v>0.28000000000000003</v>
      </c>
      <c r="G38">
        <v>0.57299999999999995</v>
      </c>
      <c r="H38">
        <v>8.1000000000000003E-2</v>
      </c>
      <c r="I38">
        <v>9.8000000000000004E-2</v>
      </c>
      <c r="J38">
        <v>13.68</v>
      </c>
      <c r="K38">
        <v>477</v>
      </c>
    </row>
    <row r="39" spans="1:12" x14ac:dyDescent="0.35">
      <c r="A39" t="s">
        <v>16</v>
      </c>
      <c r="B39">
        <v>0</v>
      </c>
      <c r="C39">
        <v>0.63700000000000001</v>
      </c>
      <c r="D39">
        <v>0</v>
      </c>
      <c r="E39">
        <v>0.11799999999999999</v>
      </c>
      <c r="F39">
        <v>0</v>
      </c>
      <c r="G39">
        <v>0</v>
      </c>
      <c r="H39">
        <v>0.124</v>
      </c>
      <c r="I39">
        <v>0.14299999999999999</v>
      </c>
      <c r="J39">
        <v>58.113999999999997</v>
      </c>
      <c r="K39">
        <v>1137</v>
      </c>
    </row>
    <row r="40" spans="1:12" x14ac:dyDescent="0.35">
      <c r="A40" t="s">
        <v>17</v>
      </c>
      <c r="B40">
        <v>0.85</v>
      </c>
      <c r="C40">
        <v>0</v>
      </c>
      <c r="D40">
        <v>0.159</v>
      </c>
      <c r="E40">
        <v>0.61199999999999999</v>
      </c>
      <c r="F40">
        <v>0</v>
      </c>
      <c r="G40">
        <v>0</v>
      </c>
      <c r="H40">
        <v>0.20899999999999999</v>
      </c>
      <c r="I40">
        <v>0.22900000000000001</v>
      </c>
      <c r="J40">
        <v>20.556000000000001</v>
      </c>
      <c r="K40">
        <v>537</v>
      </c>
    </row>
    <row r="41" spans="1:12" x14ac:dyDescent="0.35">
      <c r="A41" t="s">
        <v>18</v>
      </c>
      <c r="B41">
        <v>0</v>
      </c>
      <c r="C41">
        <v>1</v>
      </c>
      <c r="D41">
        <v>0.32900000000000001</v>
      </c>
      <c r="E41">
        <v>0</v>
      </c>
      <c r="F41">
        <v>0.26500000000000001</v>
      </c>
      <c r="G41">
        <v>7.2999999999999995E-2</v>
      </c>
      <c r="H41">
        <v>7.5999999999999998E-2</v>
      </c>
      <c r="I41">
        <v>8.7999999999999995E-2</v>
      </c>
      <c r="J41">
        <v>12.673999999999999</v>
      </c>
      <c r="K41">
        <v>1098</v>
      </c>
    </row>
    <row r="42" spans="1:12" x14ac:dyDescent="0.35">
      <c r="A42" t="s">
        <v>19</v>
      </c>
      <c r="B42">
        <v>1.4999999999999999E-2</v>
      </c>
      <c r="C42">
        <v>7.8E-2</v>
      </c>
      <c r="D42">
        <v>0.97299999999999998</v>
      </c>
      <c r="E42">
        <v>0</v>
      </c>
      <c r="F42">
        <v>2E-3</v>
      </c>
      <c r="G42">
        <v>1E-3</v>
      </c>
      <c r="H42">
        <v>8.5999999999999993E-2</v>
      </c>
      <c r="I42">
        <v>0.109</v>
      </c>
      <c r="J42">
        <v>46.73</v>
      </c>
      <c r="K42">
        <v>443</v>
      </c>
      <c r="L42" s="60" t="s">
        <v>124</v>
      </c>
    </row>
    <row r="43" spans="1:12" x14ac:dyDescent="0.35">
      <c r="A43" t="s">
        <v>20</v>
      </c>
      <c r="B43">
        <v>1E-3</v>
      </c>
      <c r="C43">
        <v>2E-3</v>
      </c>
      <c r="D43">
        <v>0</v>
      </c>
      <c r="E43">
        <v>0.14699999999999999</v>
      </c>
      <c r="F43">
        <v>0</v>
      </c>
      <c r="G43">
        <v>0.19400000000000001</v>
      </c>
      <c r="H43">
        <v>0.108</v>
      </c>
      <c r="I43">
        <v>0.123</v>
      </c>
      <c r="J43">
        <v>10.967000000000001</v>
      </c>
      <c r="K43">
        <v>705</v>
      </c>
    </row>
    <row r="44" spans="1:12" x14ac:dyDescent="0.35">
      <c r="A44" t="s">
        <v>37</v>
      </c>
      <c r="B44">
        <v>4.1000000000000002E-2</v>
      </c>
      <c r="C44">
        <v>0.39</v>
      </c>
      <c r="D44">
        <v>2.1000000000000001E-2</v>
      </c>
      <c r="E44">
        <v>8.2000000000000003E-2</v>
      </c>
      <c r="F44">
        <v>3.0000000000000001E-3</v>
      </c>
      <c r="G44">
        <v>5.7000000000000002E-2</v>
      </c>
      <c r="H44">
        <v>0.112</v>
      </c>
      <c r="I44" s="60">
        <v>0.15</v>
      </c>
      <c r="J44">
        <v>21.834</v>
      </c>
      <c r="K44">
        <v>439</v>
      </c>
      <c r="L44" s="60" t="s">
        <v>124</v>
      </c>
    </row>
    <row r="45" spans="1:12" x14ac:dyDescent="0.35">
      <c r="A45" t="s">
        <v>21</v>
      </c>
      <c r="B45">
        <v>0</v>
      </c>
      <c r="C45">
        <v>0.71199999999999997</v>
      </c>
      <c r="D45">
        <v>0</v>
      </c>
      <c r="E45">
        <v>0</v>
      </c>
      <c r="F45">
        <v>0.14399999999999999</v>
      </c>
      <c r="G45">
        <v>2.7E-2</v>
      </c>
      <c r="H45">
        <v>0.186</v>
      </c>
      <c r="I45">
        <v>0.20399999999999999</v>
      </c>
      <c r="J45">
        <v>66.518000000000001</v>
      </c>
      <c r="K45">
        <v>977</v>
      </c>
    </row>
    <row r="46" spans="1:12" x14ac:dyDescent="0.35">
      <c r="A46" t="s">
        <v>22</v>
      </c>
      <c r="B46">
        <v>0.29499999999999998</v>
      </c>
      <c r="C46">
        <v>0.182</v>
      </c>
      <c r="D46">
        <v>1.4E-2</v>
      </c>
      <c r="E46">
        <v>2.1999999999999999E-2</v>
      </c>
      <c r="F46">
        <v>1</v>
      </c>
      <c r="G46">
        <v>4.4999999999999998E-2</v>
      </c>
      <c r="H46">
        <v>4.2999999999999997E-2</v>
      </c>
      <c r="I46">
        <v>6.9000000000000006E-2</v>
      </c>
      <c r="J46">
        <v>25.800999999999998</v>
      </c>
      <c r="K46">
        <v>303</v>
      </c>
    </row>
    <row r="47" spans="1:12" x14ac:dyDescent="0.35">
      <c r="A47" t="s">
        <v>23</v>
      </c>
      <c r="B47">
        <v>0</v>
      </c>
      <c r="C47">
        <v>1.2999999999999999E-2</v>
      </c>
      <c r="D47">
        <v>0</v>
      </c>
      <c r="E47">
        <v>0</v>
      </c>
      <c r="F47">
        <v>1.0999999999999999E-2</v>
      </c>
      <c r="G47">
        <v>4.0000000000000001E-3</v>
      </c>
      <c r="H47">
        <v>0.14399999999999999</v>
      </c>
      <c r="I47">
        <v>0.161</v>
      </c>
      <c r="J47">
        <v>123.024</v>
      </c>
      <c r="K47">
        <v>1459</v>
      </c>
    </row>
    <row r="48" spans="1:12" x14ac:dyDescent="0.35">
      <c r="A48" t="s">
        <v>24</v>
      </c>
      <c r="B48">
        <v>0.25800000000000001</v>
      </c>
      <c r="C48">
        <v>1</v>
      </c>
      <c r="D48">
        <v>1</v>
      </c>
      <c r="E48">
        <v>0.54300000000000004</v>
      </c>
      <c r="F48">
        <v>0.123</v>
      </c>
      <c r="G48">
        <v>0.04</v>
      </c>
      <c r="H48">
        <v>2.1999999999999999E-2</v>
      </c>
      <c r="I48">
        <v>3.3000000000000002E-2</v>
      </c>
      <c r="J48">
        <v>14.522</v>
      </c>
      <c r="K48">
        <v>293</v>
      </c>
    </row>
    <row r="49" spans="1:13" x14ac:dyDescent="0.35">
      <c r="A49" t="s">
        <v>25</v>
      </c>
      <c r="B49">
        <v>0.66200000000000003</v>
      </c>
      <c r="C49">
        <v>0.47099999999999997</v>
      </c>
      <c r="D49">
        <v>0.92</v>
      </c>
      <c r="E49">
        <v>0.68</v>
      </c>
      <c r="F49">
        <v>0.01</v>
      </c>
      <c r="G49">
        <v>0.41399999999999998</v>
      </c>
      <c r="H49">
        <v>5.8000000000000003E-2</v>
      </c>
      <c r="I49">
        <v>7.0000000000000007E-2</v>
      </c>
      <c r="J49">
        <v>41.48</v>
      </c>
      <c r="K49">
        <v>173</v>
      </c>
    </row>
    <row r="50" spans="1:13" x14ac:dyDescent="0.35">
      <c r="A50" t="s">
        <v>26</v>
      </c>
      <c r="B50">
        <v>0</v>
      </c>
      <c r="C50">
        <v>0.45600000000000002</v>
      </c>
      <c r="D50">
        <v>3.0000000000000001E-3</v>
      </c>
      <c r="E50">
        <v>6.0000000000000001E-3</v>
      </c>
      <c r="F50">
        <v>0.746</v>
      </c>
      <c r="G50">
        <v>0.01</v>
      </c>
      <c r="H50">
        <v>0.1</v>
      </c>
      <c r="I50">
        <v>0.13</v>
      </c>
      <c r="J50">
        <v>12.772</v>
      </c>
      <c r="K50">
        <v>360</v>
      </c>
    </row>
    <row r="51" spans="1:13" x14ac:dyDescent="0.35">
      <c r="A51" t="s">
        <v>27</v>
      </c>
      <c r="B51">
        <v>0.82499999999999996</v>
      </c>
      <c r="C51">
        <v>0.29099999999999998</v>
      </c>
      <c r="D51">
        <v>1.2E-2</v>
      </c>
      <c r="E51">
        <v>0.54600000000000004</v>
      </c>
      <c r="F51">
        <v>1.0999999999999999E-2</v>
      </c>
      <c r="G51">
        <v>5.0999999999999997E-2</v>
      </c>
      <c r="H51">
        <v>5.5E-2</v>
      </c>
      <c r="I51">
        <v>8.6999999999999994E-2</v>
      </c>
      <c r="J51">
        <v>30.087</v>
      </c>
      <c r="K51">
        <v>340</v>
      </c>
    </row>
    <row r="52" spans="1:13" x14ac:dyDescent="0.35">
      <c r="I52">
        <f>AVERAGE(I29:I51)</f>
        <v>0.11304347826086956</v>
      </c>
    </row>
    <row r="53" spans="1:13" x14ac:dyDescent="0.35">
      <c r="A53" t="s">
        <v>133</v>
      </c>
    </row>
    <row r="54" spans="1:13" x14ac:dyDescent="0.35">
      <c r="A54" t="s">
        <v>0</v>
      </c>
      <c r="B54" t="s">
        <v>46</v>
      </c>
      <c r="C54" t="s">
        <v>40</v>
      </c>
      <c r="D54" t="s">
        <v>1</v>
      </c>
      <c r="E54" t="s">
        <v>115</v>
      </c>
      <c r="F54" t="s">
        <v>87</v>
      </c>
      <c r="G54" t="s">
        <v>2</v>
      </c>
      <c r="H54" t="s">
        <v>3</v>
      </c>
      <c r="I54" t="s">
        <v>4</v>
      </c>
      <c r="J54" t="s">
        <v>5</v>
      </c>
      <c r="M54" t="s">
        <v>140</v>
      </c>
    </row>
    <row r="55" spans="1:13" x14ac:dyDescent="0.35">
      <c r="A55" t="s">
        <v>6</v>
      </c>
      <c r="B55">
        <v>0.128</v>
      </c>
      <c r="C55">
        <v>1.7000000000000001E-2</v>
      </c>
      <c r="D55">
        <v>6.0000000000000001E-3</v>
      </c>
      <c r="E55">
        <v>7.0000000000000001E-3</v>
      </c>
      <c r="F55">
        <v>0.626</v>
      </c>
      <c r="G55">
        <v>6.8000000000000005E-2</v>
      </c>
      <c r="H55">
        <v>8.8999999999999996E-2</v>
      </c>
      <c r="I55">
        <v>20.373000000000001</v>
      </c>
      <c r="J55">
        <v>523</v>
      </c>
      <c r="L55">
        <v>9.5000000000000001E-2</v>
      </c>
      <c r="M55">
        <f>H55-L55</f>
        <v>-6.0000000000000053E-3</v>
      </c>
    </row>
    <row r="56" spans="1:13" x14ac:dyDescent="0.35">
      <c r="A56" t="s">
        <v>7</v>
      </c>
      <c r="B56">
        <v>0.03</v>
      </c>
      <c r="C56">
        <v>3.0000000000000001E-3</v>
      </c>
      <c r="D56">
        <v>1</v>
      </c>
      <c r="E56">
        <v>0.16800000000000001</v>
      </c>
      <c r="F56">
        <v>1</v>
      </c>
      <c r="G56">
        <v>2.5000000000000001E-2</v>
      </c>
      <c r="H56">
        <v>3.4000000000000002E-2</v>
      </c>
      <c r="I56">
        <v>20.984000000000002</v>
      </c>
      <c r="J56">
        <v>1019</v>
      </c>
      <c r="L56">
        <v>4.2999999999999997E-2</v>
      </c>
      <c r="M56">
        <f t="shared" ref="M56:M77" si="0">H56-L56</f>
        <v>-8.9999999999999941E-3</v>
      </c>
    </row>
    <row r="57" spans="1:13" x14ac:dyDescent="0.35">
      <c r="A57" t="s">
        <v>8</v>
      </c>
      <c r="B57">
        <v>0</v>
      </c>
      <c r="C57">
        <v>4.4999999999999998E-2</v>
      </c>
      <c r="D57">
        <v>0.56899999999999995</v>
      </c>
      <c r="E57">
        <v>8.1000000000000003E-2</v>
      </c>
      <c r="F57">
        <v>0.51700000000000002</v>
      </c>
      <c r="G57">
        <v>4.5999999999999999E-2</v>
      </c>
      <c r="H57">
        <v>5.8999999999999997E-2</v>
      </c>
      <c r="I57">
        <v>25.675000000000001</v>
      </c>
      <c r="J57">
        <v>547</v>
      </c>
      <c r="L57">
        <v>7.2999999999999995E-2</v>
      </c>
      <c r="M57">
        <f t="shared" si="0"/>
        <v>-1.3999999999999999E-2</v>
      </c>
    </row>
    <row r="58" spans="1:13" x14ac:dyDescent="0.35">
      <c r="A58" t="s">
        <v>9</v>
      </c>
      <c r="B58">
        <v>2.7E-2</v>
      </c>
      <c r="C58">
        <v>0.377</v>
      </c>
      <c r="D58">
        <v>0</v>
      </c>
      <c r="E58">
        <v>0</v>
      </c>
      <c r="F58">
        <v>5.6000000000000001E-2</v>
      </c>
      <c r="G58">
        <v>0.05</v>
      </c>
      <c r="H58">
        <v>6.5000000000000002E-2</v>
      </c>
      <c r="I58">
        <v>56.963000000000001</v>
      </c>
      <c r="J58">
        <v>1225</v>
      </c>
      <c r="L58">
        <v>6.5000000000000002E-2</v>
      </c>
      <c r="M58">
        <f t="shared" si="0"/>
        <v>0</v>
      </c>
    </row>
    <row r="59" spans="1:13" x14ac:dyDescent="0.35">
      <c r="A59" t="s">
        <v>10</v>
      </c>
      <c r="B59">
        <v>0</v>
      </c>
      <c r="C59">
        <v>7.4999999999999997E-2</v>
      </c>
      <c r="D59">
        <v>0</v>
      </c>
      <c r="E59">
        <v>0.192</v>
      </c>
      <c r="F59">
        <v>2.4E-2</v>
      </c>
      <c r="G59">
        <v>0.10100000000000001</v>
      </c>
      <c r="H59">
        <v>0.123</v>
      </c>
      <c r="I59">
        <v>42.548999999999999</v>
      </c>
      <c r="J59">
        <v>423</v>
      </c>
      <c r="L59">
        <v>0.13900000000000001</v>
      </c>
      <c r="M59">
        <f t="shared" si="0"/>
        <v>-1.6000000000000014E-2</v>
      </c>
    </row>
    <row r="60" spans="1:13" x14ac:dyDescent="0.35">
      <c r="A60" t="s">
        <v>11</v>
      </c>
      <c r="B60">
        <v>1E-3</v>
      </c>
      <c r="C60">
        <v>0</v>
      </c>
      <c r="D60">
        <v>0</v>
      </c>
      <c r="E60">
        <v>0</v>
      </c>
      <c r="F60">
        <v>0</v>
      </c>
      <c r="G60">
        <v>0.155</v>
      </c>
      <c r="H60">
        <v>0.189</v>
      </c>
      <c r="I60">
        <v>57.63</v>
      </c>
      <c r="J60">
        <v>864</v>
      </c>
      <c r="L60">
        <v>0.189</v>
      </c>
      <c r="M60">
        <f t="shared" si="0"/>
        <v>0</v>
      </c>
    </row>
    <row r="61" spans="1:13" x14ac:dyDescent="0.35">
      <c r="A61" t="s">
        <v>12</v>
      </c>
      <c r="B61">
        <v>1E-3</v>
      </c>
      <c r="C61">
        <v>1</v>
      </c>
      <c r="D61">
        <v>5.2999999999999999E-2</v>
      </c>
      <c r="E61">
        <v>1.6E-2</v>
      </c>
      <c r="F61">
        <v>1.7999999999999999E-2</v>
      </c>
      <c r="G61">
        <v>0.10100000000000001</v>
      </c>
      <c r="H61">
        <v>0.14699999999999999</v>
      </c>
      <c r="I61">
        <v>15.603</v>
      </c>
      <c r="J61">
        <v>312</v>
      </c>
      <c r="L61">
        <v>0.14699999999999999</v>
      </c>
      <c r="M61">
        <f t="shared" si="0"/>
        <v>0</v>
      </c>
    </row>
    <row r="62" spans="1:13" x14ac:dyDescent="0.35">
      <c r="A62" t="s">
        <v>13</v>
      </c>
      <c r="B62">
        <v>0.52</v>
      </c>
      <c r="C62">
        <v>6.7000000000000004E-2</v>
      </c>
      <c r="D62">
        <v>6.9000000000000006E-2</v>
      </c>
      <c r="E62">
        <v>2E-3</v>
      </c>
      <c r="F62">
        <v>0.219</v>
      </c>
      <c r="G62">
        <v>0.09</v>
      </c>
      <c r="H62">
        <v>0.115</v>
      </c>
      <c r="I62">
        <v>13.186</v>
      </c>
      <c r="J62">
        <v>366</v>
      </c>
      <c r="L62">
        <v>0.11700000000000001</v>
      </c>
      <c r="M62">
        <f t="shared" si="0"/>
        <v>-2.0000000000000018E-3</v>
      </c>
    </row>
    <row r="63" spans="1:13" x14ac:dyDescent="0.35">
      <c r="A63" t="s">
        <v>14</v>
      </c>
      <c r="B63">
        <v>0.61299999999999999</v>
      </c>
      <c r="C63">
        <v>1</v>
      </c>
      <c r="D63">
        <v>8.7999999999999995E-2</v>
      </c>
      <c r="E63">
        <v>0.84299999999999997</v>
      </c>
      <c r="F63">
        <v>7.0000000000000001E-3</v>
      </c>
      <c r="G63">
        <v>2.9000000000000001E-2</v>
      </c>
      <c r="H63">
        <v>3.6999999999999998E-2</v>
      </c>
      <c r="I63">
        <v>24.516999999999999</v>
      </c>
      <c r="J63">
        <v>390</v>
      </c>
      <c r="L63">
        <v>3.7999999999999999E-2</v>
      </c>
      <c r="M63">
        <f t="shared" si="0"/>
        <v>-1.0000000000000009E-3</v>
      </c>
    </row>
    <row r="64" spans="1:13" x14ac:dyDescent="0.35">
      <c r="A64" t="s">
        <v>15</v>
      </c>
      <c r="B64">
        <v>6.0000000000000001E-3</v>
      </c>
      <c r="C64">
        <v>5.0000000000000001E-3</v>
      </c>
      <c r="D64">
        <v>4.3999999999999997E-2</v>
      </c>
      <c r="E64">
        <v>0.22600000000000001</v>
      </c>
      <c r="F64">
        <v>0.98</v>
      </c>
      <c r="G64">
        <v>5.0999999999999997E-2</v>
      </c>
      <c r="H64">
        <v>6.9000000000000006E-2</v>
      </c>
      <c r="I64">
        <v>14.125</v>
      </c>
      <c r="J64">
        <v>477</v>
      </c>
      <c r="L64">
        <v>9.8000000000000004E-2</v>
      </c>
      <c r="M64">
        <f t="shared" si="0"/>
        <v>-2.8999999999999998E-2</v>
      </c>
    </row>
    <row r="65" spans="1:13" x14ac:dyDescent="0.35">
      <c r="A65" t="s">
        <v>16</v>
      </c>
      <c r="B65">
        <v>0</v>
      </c>
      <c r="C65">
        <v>0</v>
      </c>
      <c r="D65">
        <v>6.8000000000000005E-2</v>
      </c>
      <c r="E65">
        <v>0</v>
      </c>
      <c r="F65">
        <v>0</v>
      </c>
      <c r="G65">
        <v>0.11899999999999999</v>
      </c>
      <c r="H65">
        <v>0.13500000000000001</v>
      </c>
      <c r="I65">
        <v>58.231000000000002</v>
      </c>
      <c r="J65">
        <v>1137</v>
      </c>
      <c r="L65">
        <v>0.14299999999999999</v>
      </c>
      <c r="M65">
        <f t="shared" si="0"/>
        <v>-7.9999999999999793E-3</v>
      </c>
    </row>
    <row r="66" spans="1:13" x14ac:dyDescent="0.35">
      <c r="A66" t="s">
        <v>17</v>
      </c>
      <c r="B66">
        <v>1</v>
      </c>
      <c r="C66">
        <v>8.4000000000000005E-2</v>
      </c>
      <c r="D66">
        <v>0.183</v>
      </c>
      <c r="E66">
        <v>0</v>
      </c>
      <c r="F66">
        <v>0</v>
      </c>
      <c r="G66">
        <v>0.20200000000000001</v>
      </c>
      <c r="H66">
        <v>0.23100000000000001</v>
      </c>
      <c r="I66">
        <v>20.960999999999999</v>
      </c>
      <c r="J66">
        <v>537</v>
      </c>
      <c r="L66">
        <v>0.22900000000000001</v>
      </c>
      <c r="M66">
        <f t="shared" si="0"/>
        <v>2.0000000000000018E-3</v>
      </c>
    </row>
    <row r="67" spans="1:13" x14ac:dyDescent="0.35">
      <c r="A67" t="s">
        <v>18</v>
      </c>
      <c r="B67">
        <v>0</v>
      </c>
      <c r="C67">
        <v>0.72899999999999998</v>
      </c>
      <c r="D67">
        <v>0</v>
      </c>
      <c r="E67">
        <v>0.47599999999999998</v>
      </c>
      <c r="F67">
        <v>6.9000000000000006E-2</v>
      </c>
      <c r="G67">
        <v>7.5999999999999998E-2</v>
      </c>
      <c r="H67">
        <v>8.5999999999999993E-2</v>
      </c>
      <c r="I67">
        <v>12.664</v>
      </c>
      <c r="J67">
        <v>1098</v>
      </c>
      <c r="L67">
        <v>8.7999999999999995E-2</v>
      </c>
      <c r="M67">
        <f t="shared" si="0"/>
        <v>-2.0000000000000018E-3</v>
      </c>
    </row>
    <row r="68" spans="1:13" x14ac:dyDescent="0.35">
      <c r="A68" t="s">
        <v>19</v>
      </c>
      <c r="B68">
        <v>2.5000000000000001E-2</v>
      </c>
      <c r="C68">
        <v>0.98799999999999999</v>
      </c>
      <c r="D68">
        <v>0</v>
      </c>
      <c r="E68">
        <v>3.0000000000000001E-3</v>
      </c>
      <c r="F68">
        <v>0</v>
      </c>
      <c r="G68">
        <v>8.2000000000000003E-2</v>
      </c>
      <c r="H68">
        <v>0.104</v>
      </c>
      <c r="I68">
        <v>46.881999999999998</v>
      </c>
      <c r="J68">
        <v>443</v>
      </c>
      <c r="L68">
        <v>0.109</v>
      </c>
      <c r="M68">
        <f t="shared" si="0"/>
        <v>-5.0000000000000044E-3</v>
      </c>
    </row>
    <row r="69" spans="1:13" x14ac:dyDescent="0.35">
      <c r="A69" t="s">
        <v>20</v>
      </c>
      <c r="B69">
        <v>1E-3</v>
      </c>
      <c r="C69">
        <v>0</v>
      </c>
      <c r="D69">
        <v>2E-3</v>
      </c>
      <c r="E69">
        <v>0</v>
      </c>
      <c r="F69">
        <v>7.5999999999999998E-2</v>
      </c>
      <c r="G69">
        <v>0.112</v>
      </c>
      <c r="H69" s="60">
        <v>0.13200000000000001</v>
      </c>
      <c r="I69">
        <v>10.973000000000001</v>
      </c>
      <c r="J69">
        <v>705</v>
      </c>
      <c r="L69">
        <v>0.123</v>
      </c>
      <c r="M69">
        <f t="shared" si="0"/>
        <v>9.000000000000008E-3</v>
      </c>
    </row>
    <row r="70" spans="1:13" x14ac:dyDescent="0.35">
      <c r="A70" t="s">
        <v>37</v>
      </c>
      <c r="B70">
        <v>2.7E-2</v>
      </c>
      <c r="C70">
        <v>8.8999999999999996E-2</v>
      </c>
      <c r="D70">
        <v>0.182</v>
      </c>
      <c r="E70">
        <v>1E-3</v>
      </c>
      <c r="F70">
        <v>5.8000000000000003E-2</v>
      </c>
      <c r="G70">
        <v>9.2999999999999999E-2</v>
      </c>
      <c r="H70">
        <v>0.11600000000000001</v>
      </c>
      <c r="I70">
        <v>21.917999999999999</v>
      </c>
      <c r="J70">
        <v>439</v>
      </c>
      <c r="L70" s="60">
        <v>0.15</v>
      </c>
      <c r="M70">
        <f t="shared" si="0"/>
        <v>-3.3999999999999989E-2</v>
      </c>
    </row>
    <row r="71" spans="1:13" x14ac:dyDescent="0.35">
      <c r="A71" t="s">
        <v>21</v>
      </c>
      <c r="B71">
        <v>0</v>
      </c>
      <c r="C71">
        <v>0</v>
      </c>
      <c r="D71">
        <v>0</v>
      </c>
      <c r="E71">
        <v>0.14399999999999999</v>
      </c>
      <c r="F71">
        <v>2.7E-2</v>
      </c>
      <c r="G71">
        <v>0.186</v>
      </c>
      <c r="H71">
        <v>0.20399999999999999</v>
      </c>
      <c r="I71">
        <v>66.516999999999996</v>
      </c>
      <c r="J71">
        <v>977</v>
      </c>
      <c r="L71">
        <v>0.20399999999999999</v>
      </c>
      <c r="M71">
        <f t="shared" si="0"/>
        <v>0</v>
      </c>
    </row>
    <row r="72" spans="1:13" x14ac:dyDescent="0.35">
      <c r="A72" t="s">
        <v>22</v>
      </c>
      <c r="B72">
        <v>0.38200000000000001</v>
      </c>
      <c r="C72">
        <v>0.02</v>
      </c>
      <c r="D72">
        <v>1.7000000000000001E-2</v>
      </c>
      <c r="E72">
        <v>0.81499999999999995</v>
      </c>
      <c r="F72">
        <v>6.6000000000000003E-2</v>
      </c>
      <c r="G72">
        <v>3.5000000000000003E-2</v>
      </c>
      <c r="H72">
        <v>5.6000000000000001E-2</v>
      </c>
      <c r="I72">
        <v>25.844999999999999</v>
      </c>
      <c r="J72">
        <v>303</v>
      </c>
      <c r="L72">
        <v>6.9000000000000006E-2</v>
      </c>
      <c r="M72">
        <f t="shared" si="0"/>
        <v>-1.3000000000000005E-2</v>
      </c>
    </row>
    <row r="73" spans="1:13" x14ac:dyDescent="0.35">
      <c r="A73" t="s">
        <v>23</v>
      </c>
      <c r="B73">
        <v>0</v>
      </c>
      <c r="C73">
        <v>0</v>
      </c>
      <c r="D73">
        <v>0</v>
      </c>
      <c r="E73">
        <v>1.2999999999999999E-2</v>
      </c>
      <c r="F73">
        <v>4.0000000000000001E-3</v>
      </c>
      <c r="G73">
        <v>0.14099999999999999</v>
      </c>
      <c r="H73">
        <v>0.157</v>
      </c>
      <c r="I73">
        <v>123.432</v>
      </c>
      <c r="J73">
        <v>1459</v>
      </c>
      <c r="L73">
        <v>0.161</v>
      </c>
      <c r="M73">
        <f t="shared" si="0"/>
        <v>-4.0000000000000036E-3</v>
      </c>
    </row>
    <row r="74" spans="1:13" x14ac:dyDescent="0.35">
      <c r="A74" t="s">
        <v>24</v>
      </c>
      <c r="B74">
        <v>0.25800000000000001</v>
      </c>
      <c r="C74">
        <v>1</v>
      </c>
      <c r="D74">
        <v>0.55600000000000005</v>
      </c>
      <c r="E74">
        <v>0.123</v>
      </c>
      <c r="F74">
        <v>0.04</v>
      </c>
      <c r="G74">
        <v>2.1999999999999999E-2</v>
      </c>
      <c r="H74">
        <v>3.3000000000000002E-2</v>
      </c>
      <c r="I74">
        <v>14.522</v>
      </c>
      <c r="J74">
        <v>293</v>
      </c>
      <c r="L74">
        <v>3.3000000000000002E-2</v>
      </c>
      <c r="M74">
        <f t="shared" si="0"/>
        <v>0</v>
      </c>
    </row>
    <row r="75" spans="1:13" x14ac:dyDescent="0.35">
      <c r="A75" t="s">
        <v>25</v>
      </c>
      <c r="B75">
        <v>0.58199999999999996</v>
      </c>
      <c r="C75">
        <v>0.49</v>
      </c>
      <c r="D75">
        <v>0.76400000000000001</v>
      </c>
      <c r="E75">
        <v>3.7999999999999999E-2</v>
      </c>
      <c r="F75">
        <v>0.32500000000000001</v>
      </c>
      <c r="G75">
        <v>6.2E-2</v>
      </c>
      <c r="H75">
        <v>0.09</v>
      </c>
      <c r="I75">
        <v>42.002000000000002</v>
      </c>
      <c r="J75">
        <v>173</v>
      </c>
      <c r="L75">
        <v>7.0000000000000007E-2</v>
      </c>
      <c r="M75">
        <f t="shared" si="0"/>
        <v>1.999999999999999E-2</v>
      </c>
    </row>
    <row r="76" spans="1:13" x14ac:dyDescent="0.35">
      <c r="A76" t="s">
        <v>26</v>
      </c>
      <c r="B76">
        <v>0</v>
      </c>
      <c r="C76">
        <v>3.0000000000000001E-3</v>
      </c>
      <c r="D76">
        <v>6.0000000000000001E-3</v>
      </c>
      <c r="E76">
        <v>0.746</v>
      </c>
      <c r="F76">
        <v>0.01</v>
      </c>
      <c r="G76">
        <v>0.1</v>
      </c>
      <c r="H76">
        <v>0.13</v>
      </c>
      <c r="I76">
        <v>12.772</v>
      </c>
      <c r="J76">
        <v>360</v>
      </c>
      <c r="L76">
        <v>0.13</v>
      </c>
      <c r="M76">
        <f t="shared" si="0"/>
        <v>0</v>
      </c>
    </row>
    <row r="77" spans="1:13" x14ac:dyDescent="0.35">
      <c r="A77" t="s">
        <v>27</v>
      </c>
      <c r="B77">
        <v>0.80400000000000005</v>
      </c>
      <c r="C77">
        <v>1.2999999999999999E-2</v>
      </c>
      <c r="D77">
        <v>0.52800000000000002</v>
      </c>
      <c r="E77">
        <v>1.2E-2</v>
      </c>
      <c r="F77">
        <v>5.3999999999999999E-2</v>
      </c>
      <c r="G77">
        <v>5.3999999999999999E-2</v>
      </c>
      <c r="H77">
        <v>8.5000000000000006E-2</v>
      </c>
      <c r="I77">
        <v>30.091000000000001</v>
      </c>
      <c r="J77">
        <v>340</v>
      </c>
      <c r="L77">
        <v>8.6999999999999994E-2</v>
      </c>
      <c r="M77">
        <f t="shared" si="0"/>
        <v>-1.9999999999999879E-3</v>
      </c>
    </row>
    <row r="80" spans="1:13" x14ac:dyDescent="0.35">
      <c r="A80" t="s">
        <v>0</v>
      </c>
      <c r="B80" t="s">
        <v>46</v>
      </c>
      <c r="C80" t="s">
        <v>143</v>
      </c>
      <c r="D80" t="s">
        <v>144</v>
      </c>
      <c r="E80" t="s">
        <v>145</v>
      </c>
      <c r="F80" t="s">
        <v>40</v>
      </c>
      <c r="G80" t="s">
        <v>1</v>
      </c>
      <c r="H80" t="s">
        <v>115</v>
      </c>
      <c r="I80" t="s">
        <v>2</v>
      </c>
      <c r="J80" t="s">
        <v>3</v>
      </c>
      <c r="K80" t="s">
        <v>4</v>
      </c>
      <c r="L80" t="s">
        <v>5</v>
      </c>
    </row>
    <row r="81" spans="1:14" x14ac:dyDescent="0.35">
      <c r="A81" t="s">
        <v>6</v>
      </c>
      <c r="B81">
        <v>0.44</v>
      </c>
      <c r="C81">
        <v>0</v>
      </c>
      <c r="D81">
        <v>0.56799999999999995</v>
      </c>
      <c r="E81">
        <v>8.0000000000000002E-3</v>
      </c>
      <c r="F81">
        <v>0.89400000000000002</v>
      </c>
      <c r="G81">
        <v>3.0000000000000001E-3</v>
      </c>
      <c r="H81">
        <v>6.5000000000000002E-2</v>
      </c>
      <c r="I81">
        <v>5.7000000000000002E-2</v>
      </c>
      <c r="J81">
        <v>6.3E-2</v>
      </c>
      <c r="K81">
        <v>1530.9880000000001</v>
      </c>
      <c r="L81">
        <v>523</v>
      </c>
      <c r="N81">
        <f>J81-I3</f>
        <v>-3.4000000000000002E-2</v>
      </c>
    </row>
    <row r="82" spans="1:14" x14ac:dyDescent="0.35">
      <c r="A82" t="s">
        <v>7</v>
      </c>
      <c r="B82">
        <v>4.2000000000000003E-2</v>
      </c>
      <c r="C82">
        <v>0.32900000000000001</v>
      </c>
      <c r="D82">
        <v>0</v>
      </c>
      <c r="E82">
        <v>0.125</v>
      </c>
      <c r="F82">
        <v>0.56399999999999995</v>
      </c>
      <c r="G82">
        <v>0.755</v>
      </c>
      <c r="H82">
        <v>0.9</v>
      </c>
      <c r="I82">
        <v>1.4999999999999999E-2</v>
      </c>
      <c r="J82">
        <v>1.7000000000000001E-2</v>
      </c>
      <c r="K82">
        <v>2704.998</v>
      </c>
      <c r="L82">
        <v>920</v>
      </c>
      <c r="N82">
        <f t="shared" ref="N82:N85" si="1">J82-I4</f>
        <v>-2.5999999999999995E-2</v>
      </c>
    </row>
    <row r="83" spans="1:14" x14ac:dyDescent="0.35">
      <c r="A83" t="s">
        <v>8</v>
      </c>
      <c r="B83">
        <v>0</v>
      </c>
      <c r="C83">
        <v>0.63300000000000001</v>
      </c>
      <c r="D83">
        <v>0.373</v>
      </c>
      <c r="E83">
        <v>1.9E-2</v>
      </c>
      <c r="F83">
        <v>0.01</v>
      </c>
      <c r="G83">
        <v>0.33700000000000002</v>
      </c>
      <c r="H83">
        <v>0.155</v>
      </c>
      <c r="I83">
        <v>4.2999999999999997E-2</v>
      </c>
      <c r="J83">
        <v>4.9000000000000002E-2</v>
      </c>
      <c r="K83">
        <v>1551.079</v>
      </c>
      <c r="L83">
        <v>509</v>
      </c>
      <c r="N83">
        <f t="shared" si="1"/>
        <v>-8.8000000000000009E-2</v>
      </c>
    </row>
    <row r="84" spans="1:14" x14ac:dyDescent="0.35">
      <c r="A84" t="s">
        <v>9</v>
      </c>
      <c r="B84">
        <v>0.22500000000000001</v>
      </c>
      <c r="C84">
        <v>0.432</v>
      </c>
      <c r="D84">
        <v>0.93400000000000005</v>
      </c>
      <c r="E84">
        <v>0.51400000000000001</v>
      </c>
      <c r="F84">
        <v>0</v>
      </c>
      <c r="G84">
        <v>0.85799999999999998</v>
      </c>
      <c r="H84">
        <v>0</v>
      </c>
      <c r="I84">
        <v>2.3E-2</v>
      </c>
      <c r="J84">
        <v>2.5000000000000001E-2</v>
      </c>
      <c r="K84">
        <v>3876.442</v>
      </c>
      <c r="L84">
        <v>1126</v>
      </c>
      <c r="N84">
        <f t="shared" si="1"/>
        <v>-3.5999999999999997E-2</v>
      </c>
    </row>
    <row r="85" spans="1:14" x14ac:dyDescent="0.35">
      <c r="A85" t="s">
        <v>10</v>
      </c>
      <c r="B85">
        <v>2.3E-2</v>
      </c>
      <c r="C85">
        <v>0.30199999999999999</v>
      </c>
      <c r="D85">
        <v>0</v>
      </c>
      <c r="E85">
        <v>0</v>
      </c>
      <c r="F85">
        <v>0.78700000000000003</v>
      </c>
      <c r="G85">
        <v>0.89500000000000002</v>
      </c>
      <c r="H85">
        <v>0.71799999999999997</v>
      </c>
      <c r="I85">
        <v>0.11899999999999999</v>
      </c>
      <c r="J85">
        <v>0.13600000000000001</v>
      </c>
      <c r="K85">
        <v>1230.3440000000001</v>
      </c>
      <c r="L85">
        <v>372</v>
      </c>
      <c r="N85">
        <f t="shared" si="1"/>
        <v>-5.7999999999999996E-2</v>
      </c>
    </row>
    <row r="86" spans="1:14" x14ac:dyDescent="0.35">
      <c r="A86" t="s">
        <v>34</v>
      </c>
      <c r="B86">
        <v>1E-3</v>
      </c>
      <c r="C86">
        <v>0</v>
      </c>
      <c r="D86">
        <v>1.9E-2</v>
      </c>
      <c r="E86">
        <v>5.0000000000000001E-3</v>
      </c>
      <c r="F86">
        <v>0</v>
      </c>
      <c r="G86">
        <v>0</v>
      </c>
      <c r="H86">
        <v>0</v>
      </c>
      <c r="I86">
        <v>0.245</v>
      </c>
      <c r="J86">
        <v>0.27600000000000002</v>
      </c>
      <c r="K86">
        <v>2201.944</v>
      </c>
      <c r="L86">
        <v>596</v>
      </c>
    </row>
    <row r="87" spans="1:14" x14ac:dyDescent="0.35">
      <c r="A87" t="s">
        <v>11</v>
      </c>
      <c r="B87">
        <v>3.0000000000000001E-3</v>
      </c>
      <c r="C87">
        <v>0.28299999999999997</v>
      </c>
      <c r="D87">
        <v>0</v>
      </c>
      <c r="E87">
        <v>2.5999999999999999E-2</v>
      </c>
      <c r="F87">
        <v>0</v>
      </c>
      <c r="G87">
        <v>0</v>
      </c>
      <c r="H87">
        <v>0</v>
      </c>
      <c r="I87">
        <v>0.09</v>
      </c>
      <c r="J87">
        <v>0.104</v>
      </c>
      <c r="K87">
        <v>2824.8449999999998</v>
      </c>
      <c r="L87">
        <v>810</v>
      </c>
      <c r="N87">
        <f>J87-I8</f>
        <v>-9.1000000000000011E-2</v>
      </c>
    </row>
    <row r="88" spans="1:14" x14ac:dyDescent="0.35">
      <c r="A88" t="s">
        <v>12</v>
      </c>
      <c r="B88">
        <v>0.10199999999999999</v>
      </c>
      <c r="C88">
        <v>0.29599999999999999</v>
      </c>
      <c r="D88">
        <v>0.43</v>
      </c>
      <c r="E88">
        <v>0.98499999999999999</v>
      </c>
      <c r="F88">
        <v>0.86199999999999999</v>
      </c>
      <c r="G88">
        <v>0.11899999999999999</v>
      </c>
      <c r="H88">
        <v>0.32100000000000001</v>
      </c>
      <c r="I88">
        <v>1.2E-2</v>
      </c>
      <c r="J88">
        <v>1.6E-2</v>
      </c>
      <c r="K88">
        <v>779.60400000000004</v>
      </c>
      <c r="L88">
        <v>276</v>
      </c>
      <c r="N88">
        <f t="shared" ref="N88:N104" si="2">J88-I9</f>
        <v>-0.10199999999999999</v>
      </c>
    </row>
    <row r="89" spans="1:14" x14ac:dyDescent="0.35">
      <c r="A89" t="s">
        <v>13</v>
      </c>
      <c r="B89">
        <v>0.29499999999999998</v>
      </c>
      <c r="C89">
        <v>0.25800000000000001</v>
      </c>
      <c r="D89">
        <v>0.89</v>
      </c>
      <c r="E89">
        <v>0.85499999999999998</v>
      </c>
      <c r="F89">
        <v>0.48599999999999999</v>
      </c>
      <c r="G89">
        <v>4.0000000000000001E-3</v>
      </c>
      <c r="H89">
        <v>3.1E-2</v>
      </c>
      <c r="I89">
        <v>5.7000000000000002E-2</v>
      </c>
      <c r="J89">
        <v>6.4000000000000001E-2</v>
      </c>
      <c r="K89">
        <v>773.80399999999997</v>
      </c>
      <c r="L89">
        <v>281</v>
      </c>
      <c r="N89">
        <f t="shared" si="2"/>
        <v>-7.2000000000000008E-2</v>
      </c>
    </row>
    <row r="90" spans="1:14" x14ac:dyDescent="0.35">
      <c r="A90" t="s">
        <v>14</v>
      </c>
      <c r="B90">
        <v>0.38900000000000001</v>
      </c>
      <c r="C90">
        <v>0.73499999999999999</v>
      </c>
      <c r="D90">
        <v>0.70099999999999996</v>
      </c>
      <c r="E90">
        <v>0.73</v>
      </c>
      <c r="F90">
        <v>0.52100000000000002</v>
      </c>
      <c r="G90">
        <v>0.21</v>
      </c>
      <c r="H90">
        <v>0.93200000000000005</v>
      </c>
      <c r="I90">
        <v>2E-3</v>
      </c>
      <c r="J90">
        <v>3.0000000000000001E-3</v>
      </c>
      <c r="K90">
        <v>971.577</v>
      </c>
      <c r="L90">
        <v>321</v>
      </c>
      <c r="N90">
        <f>J90-I11</f>
        <v>-4.1999999999999996E-2</v>
      </c>
    </row>
    <row r="91" spans="1:14" x14ac:dyDescent="0.35">
      <c r="A91" t="s">
        <v>15</v>
      </c>
      <c r="B91">
        <v>0</v>
      </c>
      <c r="C91">
        <v>6.2E-2</v>
      </c>
      <c r="D91">
        <v>4.9000000000000002E-2</v>
      </c>
      <c r="E91">
        <v>6.0000000000000001E-3</v>
      </c>
      <c r="F91">
        <v>0.88</v>
      </c>
      <c r="G91">
        <v>0.59699999999999998</v>
      </c>
      <c r="H91">
        <v>5.7000000000000002E-2</v>
      </c>
      <c r="I91">
        <v>7.2999999999999995E-2</v>
      </c>
      <c r="J91">
        <v>8.2000000000000003E-2</v>
      </c>
      <c r="K91">
        <v>1097.992</v>
      </c>
      <c r="L91">
        <v>402</v>
      </c>
      <c r="N91">
        <f t="shared" si="2"/>
        <v>-9.999999999999995E-3</v>
      </c>
    </row>
    <row r="92" spans="1:14" x14ac:dyDescent="0.35">
      <c r="A92" t="s">
        <v>16</v>
      </c>
      <c r="B92">
        <v>0</v>
      </c>
      <c r="C92">
        <v>0</v>
      </c>
      <c r="D92">
        <v>0.90600000000000003</v>
      </c>
      <c r="E92">
        <v>0.43099999999999999</v>
      </c>
      <c r="F92">
        <v>0</v>
      </c>
      <c r="G92">
        <v>2.5999999999999999E-2</v>
      </c>
      <c r="H92">
        <v>3.0000000000000001E-3</v>
      </c>
      <c r="I92">
        <v>0.115</v>
      </c>
      <c r="J92">
        <v>0.13</v>
      </c>
      <c r="K92">
        <v>3550.527</v>
      </c>
      <c r="L92">
        <v>1020</v>
      </c>
      <c r="N92">
        <f t="shared" si="2"/>
        <v>-2.3999999999999994E-2</v>
      </c>
    </row>
    <row r="93" spans="1:14" x14ac:dyDescent="0.35">
      <c r="A93" t="s">
        <v>17</v>
      </c>
      <c r="B93">
        <v>0.97</v>
      </c>
      <c r="C93">
        <v>0</v>
      </c>
      <c r="D93">
        <v>0</v>
      </c>
      <c r="E93">
        <v>0</v>
      </c>
      <c r="F93">
        <v>0.57399999999999995</v>
      </c>
      <c r="G93">
        <v>7.3999999999999996E-2</v>
      </c>
      <c r="H93">
        <v>0</v>
      </c>
      <c r="I93">
        <v>0.255</v>
      </c>
      <c r="J93">
        <v>0.27800000000000002</v>
      </c>
      <c r="K93">
        <v>1396.489</v>
      </c>
      <c r="L93">
        <v>470</v>
      </c>
      <c r="N93">
        <f t="shared" si="2"/>
        <v>0.10200000000000004</v>
      </c>
    </row>
    <row r="94" spans="1:14" x14ac:dyDescent="0.35">
      <c r="A94" t="s">
        <v>18</v>
      </c>
      <c r="B94">
        <v>0</v>
      </c>
      <c r="C94">
        <v>0.623</v>
      </c>
      <c r="D94">
        <v>0.46200000000000002</v>
      </c>
      <c r="E94">
        <v>0.89600000000000002</v>
      </c>
      <c r="F94">
        <v>0</v>
      </c>
      <c r="G94">
        <v>0.33700000000000002</v>
      </c>
      <c r="H94">
        <v>0.60899999999999999</v>
      </c>
      <c r="I94">
        <v>6.4000000000000001E-2</v>
      </c>
      <c r="J94">
        <v>6.8000000000000005E-2</v>
      </c>
      <c r="K94">
        <v>2850.096</v>
      </c>
      <c r="L94">
        <v>1057</v>
      </c>
      <c r="N94">
        <f t="shared" si="2"/>
        <v>-1.8999999999999989E-2</v>
      </c>
    </row>
    <row r="95" spans="1:14" x14ac:dyDescent="0.35">
      <c r="A95" t="s">
        <v>19</v>
      </c>
      <c r="B95">
        <v>0.30499999999999999</v>
      </c>
      <c r="C95">
        <v>0</v>
      </c>
      <c r="D95">
        <v>0.17699999999999999</v>
      </c>
      <c r="E95">
        <v>0.05</v>
      </c>
      <c r="F95">
        <v>6.8000000000000005E-2</v>
      </c>
      <c r="G95">
        <v>4.1000000000000002E-2</v>
      </c>
      <c r="H95">
        <v>2.3E-2</v>
      </c>
      <c r="I95">
        <v>7.5999999999999998E-2</v>
      </c>
      <c r="J95">
        <v>8.8999999999999996E-2</v>
      </c>
      <c r="K95">
        <v>1290.0119999999999</v>
      </c>
      <c r="L95">
        <v>387</v>
      </c>
      <c r="N95">
        <f t="shared" si="2"/>
        <v>4.9999999999999906E-3</v>
      </c>
    </row>
    <row r="96" spans="1:14" x14ac:dyDescent="0.35">
      <c r="A96" t="s">
        <v>20</v>
      </c>
      <c r="B96">
        <v>1E-3</v>
      </c>
      <c r="C96">
        <v>4.4999999999999998E-2</v>
      </c>
      <c r="D96">
        <v>1E-3</v>
      </c>
      <c r="E96">
        <v>0</v>
      </c>
      <c r="F96">
        <v>1.7999999999999999E-2</v>
      </c>
      <c r="G96">
        <v>0.155</v>
      </c>
      <c r="H96">
        <v>0</v>
      </c>
      <c r="I96">
        <v>0.107</v>
      </c>
      <c r="J96">
        <v>0.12</v>
      </c>
      <c r="K96">
        <v>1707.365</v>
      </c>
      <c r="L96">
        <v>646</v>
      </c>
      <c r="N96">
        <f t="shared" si="2"/>
        <v>2.9999999999999888E-3</v>
      </c>
    </row>
    <row r="97" spans="1:16" x14ac:dyDescent="0.35">
      <c r="A97" t="s">
        <v>37</v>
      </c>
      <c r="B97">
        <v>3.0000000000000001E-3</v>
      </c>
      <c r="C97">
        <v>0.80900000000000005</v>
      </c>
      <c r="D97">
        <v>4.7E-2</v>
      </c>
      <c r="E97">
        <v>0.47799999999999998</v>
      </c>
      <c r="F97">
        <v>8.0000000000000002E-3</v>
      </c>
      <c r="G97">
        <v>0.255</v>
      </c>
      <c r="H97">
        <v>0.14399999999999999</v>
      </c>
      <c r="I97">
        <v>5.8000000000000003E-2</v>
      </c>
      <c r="J97">
        <v>7.0000000000000007E-2</v>
      </c>
      <c r="K97">
        <v>1115.663</v>
      </c>
      <c r="L97">
        <v>370</v>
      </c>
      <c r="N97">
        <f t="shared" si="2"/>
        <v>-7.8999999999999987E-2</v>
      </c>
    </row>
    <row r="98" spans="1:16" x14ac:dyDescent="0.35">
      <c r="A98" t="s">
        <v>21</v>
      </c>
      <c r="B98">
        <v>0</v>
      </c>
      <c r="C98">
        <v>0</v>
      </c>
      <c r="D98">
        <v>0.56399999999999995</v>
      </c>
      <c r="E98">
        <v>0.157</v>
      </c>
      <c r="F98">
        <v>0</v>
      </c>
      <c r="G98">
        <v>0</v>
      </c>
      <c r="H98">
        <v>0.14599999999999999</v>
      </c>
      <c r="I98">
        <v>0.20499999999999999</v>
      </c>
      <c r="J98">
        <v>0.22</v>
      </c>
      <c r="K98">
        <v>3194.0680000000002</v>
      </c>
      <c r="L98">
        <v>904</v>
      </c>
      <c r="M98" s="60" t="s">
        <v>124</v>
      </c>
      <c r="N98">
        <f t="shared" si="2"/>
        <v>5.0000000000000044E-3</v>
      </c>
    </row>
    <row r="99" spans="1:16" x14ac:dyDescent="0.35">
      <c r="A99" t="s">
        <v>22</v>
      </c>
      <c r="B99">
        <v>0.82</v>
      </c>
      <c r="C99">
        <v>1.6E-2</v>
      </c>
      <c r="D99">
        <v>0.28299999999999997</v>
      </c>
      <c r="E99">
        <v>0.69</v>
      </c>
      <c r="F99">
        <v>7.3999999999999996E-2</v>
      </c>
      <c r="G99">
        <v>2E-3</v>
      </c>
      <c r="H99">
        <v>0.60499999999999998</v>
      </c>
      <c r="I99">
        <v>5.3999999999999999E-2</v>
      </c>
      <c r="J99">
        <v>6.8000000000000005E-2</v>
      </c>
      <c r="K99">
        <v>803.94299999999998</v>
      </c>
      <c r="L99">
        <v>264</v>
      </c>
      <c r="N99">
        <f t="shared" si="2"/>
        <v>8.0000000000000071E-3</v>
      </c>
    </row>
    <row r="100" spans="1:16" x14ac:dyDescent="0.35">
      <c r="A100" t="s">
        <v>23</v>
      </c>
      <c r="B100">
        <v>0</v>
      </c>
      <c r="C100">
        <v>0</v>
      </c>
      <c r="D100">
        <v>0.184</v>
      </c>
      <c r="E100">
        <v>1.9E-2</v>
      </c>
      <c r="F100">
        <v>0</v>
      </c>
      <c r="G100">
        <v>0</v>
      </c>
      <c r="H100">
        <v>0.68200000000000005</v>
      </c>
      <c r="I100">
        <v>0.13500000000000001</v>
      </c>
      <c r="J100">
        <v>0.14699999999999999</v>
      </c>
      <c r="K100">
        <v>5266.9470000000001</v>
      </c>
      <c r="L100">
        <v>1364</v>
      </c>
      <c r="N100">
        <f t="shared" si="2"/>
        <v>-1.9000000000000017E-2</v>
      </c>
    </row>
    <row r="101" spans="1:16" x14ac:dyDescent="0.35">
      <c r="A101" t="s">
        <v>24</v>
      </c>
      <c r="B101">
        <v>0.62</v>
      </c>
      <c r="C101">
        <v>0.16800000000000001</v>
      </c>
      <c r="D101">
        <v>5.0000000000000001E-3</v>
      </c>
      <c r="E101">
        <v>6.9000000000000006E-2</v>
      </c>
      <c r="F101">
        <v>0.46300000000000002</v>
      </c>
      <c r="G101">
        <v>0.57499999999999996</v>
      </c>
      <c r="H101">
        <v>0.24</v>
      </c>
      <c r="I101">
        <v>3.3000000000000002E-2</v>
      </c>
      <c r="J101">
        <v>4.2999999999999997E-2</v>
      </c>
      <c r="K101">
        <v>768.72799999999995</v>
      </c>
      <c r="L101">
        <v>277</v>
      </c>
      <c r="N101">
        <f t="shared" si="2"/>
        <v>-3.4000000000000002E-2</v>
      </c>
    </row>
    <row r="102" spans="1:16" x14ac:dyDescent="0.35">
      <c r="A102" t="s">
        <v>25</v>
      </c>
      <c r="B102">
        <v>0.46899999999999997</v>
      </c>
      <c r="C102">
        <v>0.111</v>
      </c>
      <c r="D102">
        <v>0.88900000000000001</v>
      </c>
      <c r="E102">
        <v>0.501</v>
      </c>
      <c r="F102">
        <v>0.86099999999999999</v>
      </c>
      <c r="G102">
        <v>0.73799999999999999</v>
      </c>
      <c r="H102">
        <v>4.0000000000000001E-3</v>
      </c>
      <c r="I102">
        <v>0.05</v>
      </c>
      <c r="J102">
        <v>5.8999999999999997E-2</v>
      </c>
      <c r="K102">
        <v>524.42600000000004</v>
      </c>
      <c r="L102">
        <v>159</v>
      </c>
      <c r="N102">
        <f t="shared" si="2"/>
        <v>-1.100000000000001E-2</v>
      </c>
    </row>
    <row r="103" spans="1:16" x14ac:dyDescent="0.35">
      <c r="A103" t="s">
        <v>26</v>
      </c>
      <c r="B103">
        <v>6.0000000000000001E-3</v>
      </c>
      <c r="C103">
        <v>0.88600000000000001</v>
      </c>
      <c r="D103">
        <v>0.67800000000000005</v>
      </c>
      <c r="E103">
        <v>8.1000000000000003E-2</v>
      </c>
      <c r="F103">
        <v>5.3999999999999999E-2</v>
      </c>
      <c r="G103">
        <v>0.32800000000000001</v>
      </c>
      <c r="H103">
        <v>4.0000000000000001E-3</v>
      </c>
      <c r="I103">
        <v>6.6000000000000003E-2</v>
      </c>
      <c r="J103">
        <v>7.5999999999999998E-2</v>
      </c>
      <c r="K103">
        <v>826.37300000000005</v>
      </c>
      <c r="L103">
        <v>302</v>
      </c>
      <c r="N103">
        <f t="shared" si="2"/>
        <v>-2.5000000000000008E-2</v>
      </c>
    </row>
    <row r="104" spans="1:16" x14ac:dyDescent="0.35">
      <c r="A104" t="s">
        <v>27</v>
      </c>
      <c r="B104">
        <v>0.55100000000000005</v>
      </c>
      <c r="C104">
        <v>0.28100000000000003</v>
      </c>
      <c r="D104">
        <v>0.52600000000000002</v>
      </c>
      <c r="E104">
        <v>0.55600000000000005</v>
      </c>
      <c r="F104">
        <v>0.40600000000000003</v>
      </c>
      <c r="G104">
        <v>0.38500000000000001</v>
      </c>
      <c r="H104">
        <v>0.57399999999999995</v>
      </c>
      <c r="I104">
        <v>1E-3</v>
      </c>
      <c r="J104">
        <v>1E-3</v>
      </c>
      <c r="K104">
        <v>972.47199999999998</v>
      </c>
      <c r="L104">
        <v>310</v>
      </c>
      <c r="N104">
        <f t="shared" si="2"/>
        <v>-4.2999999999999997E-2</v>
      </c>
    </row>
    <row r="106" spans="1:16" x14ac:dyDescent="0.35">
      <c r="J106">
        <f>AVERAGE(J81:J104)</f>
        <v>9.1833333333333336E-2</v>
      </c>
    </row>
    <row r="107" spans="1:16" x14ac:dyDescent="0.35">
      <c r="A107" t="s">
        <v>146</v>
      </c>
    </row>
    <row r="108" spans="1:16" x14ac:dyDescent="0.35">
      <c r="A108" t="s">
        <v>0</v>
      </c>
      <c r="B108" t="s">
        <v>46</v>
      </c>
      <c r="C108" t="s">
        <v>143</v>
      </c>
      <c r="D108" t="s">
        <v>144</v>
      </c>
      <c r="E108" t="s">
        <v>145</v>
      </c>
      <c r="F108" t="s">
        <v>40</v>
      </c>
      <c r="G108" t="s">
        <v>1</v>
      </c>
      <c r="H108" t="s">
        <v>115</v>
      </c>
      <c r="I108" t="s">
        <v>2</v>
      </c>
      <c r="J108" t="s">
        <v>3</v>
      </c>
      <c r="K108" t="s">
        <v>4</v>
      </c>
      <c r="L108" t="s">
        <v>5</v>
      </c>
      <c r="N108" t="s">
        <v>147</v>
      </c>
      <c r="O108" t="s">
        <v>148</v>
      </c>
      <c r="P108" t="s">
        <v>149</v>
      </c>
    </row>
    <row r="109" spans="1:16" x14ac:dyDescent="0.35">
      <c r="A109" t="s">
        <v>6</v>
      </c>
      <c r="B109">
        <v>0.72099999999999997</v>
      </c>
      <c r="C109">
        <v>1.2E-2</v>
      </c>
      <c r="D109">
        <v>0.90500000000000003</v>
      </c>
      <c r="E109">
        <v>3.5999999999999997E-2</v>
      </c>
      <c r="F109">
        <v>0.82399999999999995</v>
      </c>
      <c r="G109">
        <v>1.0999999999999999E-2</v>
      </c>
      <c r="H109">
        <v>2.7E-2</v>
      </c>
      <c r="I109">
        <v>2.1999999999999999E-2</v>
      </c>
      <c r="J109">
        <v>2.5999999999999999E-2</v>
      </c>
      <c r="K109">
        <v>2746.45</v>
      </c>
      <c r="L109">
        <v>917</v>
      </c>
      <c r="N109">
        <f>J109-J81</f>
        <v>-3.7000000000000005E-2</v>
      </c>
      <c r="O109">
        <f>L109-L81</f>
        <v>394</v>
      </c>
      <c r="P109">
        <f>K109-K81</f>
        <v>1215.4619999999998</v>
      </c>
    </row>
    <row r="110" spans="1:16" x14ac:dyDescent="0.35">
      <c r="A110" t="s">
        <v>7</v>
      </c>
      <c r="B110">
        <v>7.0999999999999994E-2</v>
      </c>
      <c r="C110">
        <v>9.6000000000000002E-2</v>
      </c>
      <c r="D110">
        <v>0</v>
      </c>
      <c r="E110">
        <v>0.13800000000000001</v>
      </c>
      <c r="F110">
        <v>0.82399999999999995</v>
      </c>
      <c r="G110">
        <v>0.996</v>
      </c>
      <c r="H110">
        <v>8.0000000000000002E-3</v>
      </c>
      <c r="I110">
        <v>1.9E-2</v>
      </c>
      <c r="J110">
        <v>2.3E-2</v>
      </c>
      <c r="K110">
        <v>4646.1530000000002</v>
      </c>
      <c r="L110">
        <v>1591</v>
      </c>
      <c r="N110">
        <f t="shared" ref="N110:N132" si="3">J110-J82</f>
        <v>5.9999999999999984E-3</v>
      </c>
      <c r="O110">
        <f t="shared" ref="O110:O132" si="4">L110-L82</f>
        <v>671</v>
      </c>
      <c r="P110">
        <f t="shared" ref="P110:P132" si="5">K110-K82</f>
        <v>1941.1550000000002</v>
      </c>
    </row>
    <row r="111" spans="1:16" x14ac:dyDescent="0.35">
      <c r="A111" t="s">
        <v>8</v>
      </c>
      <c r="B111">
        <v>0</v>
      </c>
      <c r="C111">
        <v>0.92300000000000004</v>
      </c>
      <c r="D111">
        <v>0.16400000000000001</v>
      </c>
      <c r="E111">
        <v>0.26300000000000001</v>
      </c>
      <c r="F111">
        <v>3.0000000000000001E-3</v>
      </c>
      <c r="G111">
        <v>1.7999999999999999E-2</v>
      </c>
      <c r="H111">
        <v>0.29199999999999998</v>
      </c>
      <c r="I111">
        <v>2.8000000000000001E-2</v>
      </c>
      <c r="J111">
        <v>3.2000000000000001E-2</v>
      </c>
      <c r="K111">
        <v>2719.2289999999998</v>
      </c>
      <c r="L111">
        <v>881</v>
      </c>
      <c r="N111">
        <f t="shared" si="3"/>
        <v>-1.7000000000000001E-2</v>
      </c>
      <c r="O111">
        <f t="shared" si="4"/>
        <v>372</v>
      </c>
      <c r="P111">
        <f t="shared" si="5"/>
        <v>1168.1499999999999</v>
      </c>
    </row>
    <row r="112" spans="1:16" x14ac:dyDescent="0.35">
      <c r="A112" t="s">
        <v>9</v>
      </c>
      <c r="B112">
        <v>0.14799999999999999</v>
      </c>
      <c r="C112">
        <v>0.433</v>
      </c>
      <c r="D112">
        <v>0.55200000000000005</v>
      </c>
      <c r="E112">
        <v>0.97299999999999998</v>
      </c>
      <c r="F112">
        <v>0</v>
      </c>
      <c r="G112">
        <v>0.58699999999999997</v>
      </c>
      <c r="H112">
        <v>0</v>
      </c>
      <c r="I112">
        <v>0.02</v>
      </c>
      <c r="J112">
        <v>2.1999999999999999E-2</v>
      </c>
      <c r="K112">
        <v>5744.7269999999999</v>
      </c>
      <c r="L112">
        <v>1652</v>
      </c>
      <c r="N112">
        <f t="shared" si="3"/>
        <v>-3.0000000000000027E-3</v>
      </c>
      <c r="O112">
        <f t="shared" si="4"/>
        <v>526</v>
      </c>
      <c r="P112">
        <f t="shared" si="5"/>
        <v>1868.2849999999999</v>
      </c>
    </row>
    <row r="113" spans="1:16" x14ac:dyDescent="0.35">
      <c r="A113" t="s">
        <v>10</v>
      </c>
      <c r="B113">
        <v>0.14399999999999999</v>
      </c>
      <c r="C113">
        <v>0.17899999999999999</v>
      </c>
      <c r="D113">
        <v>0</v>
      </c>
      <c r="E113">
        <v>0</v>
      </c>
      <c r="F113">
        <v>0.80400000000000005</v>
      </c>
      <c r="G113">
        <v>4.0000000000000001E-3</v>
      </c>
      <c r="H113">
        <v>0.58599999999999997</v>
      </c>
      <c r="I113">
        <v>0.128</v>
      </c>
      <c r="J113">
        <v>0.14399999999999999</v>
      </c>
      <c r="K113">
        <v>1827.7270000000001</v>
      </c>
      <c r="L113">
        <v>548</v>
      </c>
      <c r="N113">
        <f t="shared" si="3"/>
        <v>7.9999999999999793E-3</v>
      </c>
      <c r="O113">
        <f t="shared" si="4"/>
        <v>176</v>
      </c>
      <c r="P113">
        <f t="shared" si="5"/>
        <v>597.38300000000004</v>
      </c>
    </row>
    <row r="114" spans="1:16" x14ac:dyDescent="0.35">
      <c r="A114" t="s">
        <v>34</v>
      </c>
      <c r="B114">
        <v>0</v>
      </c>
      <c r="C114">
        <v>0</v>
      </c>
      <c r="D114">
        <v>1E-3</v>
      </c>
      <c r="E114">
        <v>3.0000000000000001E-3</v>
      </c>
      <c r="F114">
        <v>0</v>
      </c>
      <c r="G114">
        <v>0.23599999999999999</v>
      </c>
      <c r="H114">
        <v>0</v>
      </c>
      <c r="I114">
        <v>0.13400000000000001</v>
      </c>
      <c r="J114">
        <v>0.151</v>
      </c>
      <c r="K114">
        <v>4277.0619999999999</v>
      </c>
      <c r="L114">
        <v>1177</v>
      </c>
      <c r="N114">
        <f t="shared" si="3"/>
        <v>-0.12500000000000003</v>
      </c>
      <c r="O114">
        <f t="shared" si="4"/>
        <v>581</v>
      </c>
      <c r="P114">
        <f t="shared" si="5"/>
        <v>2075.1179999999999</v>
      </c>
    </row>
    <row r="115" spans="1:16" x14ac:dyDescent="0.35">
      <c r="A115" t="s">
        <v>11</v>
      </c>
      <c r="B115">
        <v>0</v>
      </c>
      <c r="C115">
        <v>0.245</v>
      </c>
      <c r="D115">
        <v>0.104</v>
      </c>
      <c r="E115">
        <v>0.70699999999999996</v>
      </c>
      <c r="F115">
        <v>0</v>
      </c>
      <c r="G115">
        <v>0</v>
      </c>
      <c r="H115">
        <v>0</v>
      </c>
      <c r="I115">
        <v>5.2999999999999999E-2</v>
      </c>
      <c r="J115">
        <v>0.06</v>
      </c>
      <c r="K115">
        <v>7945.09</v>
      </c>
      <c r="L115">
        <v>2329</v>
      </c>
      <c r="N115">
        <f t="shared" si="3"/>
        <v>-4.3999999999999997E-2</v>
      </c>
      <c r="O115">
        <f t="shared" si="4"/>
        <v>1519</v>
      </c>
      <c r="P115">
        <f t="shared" si="5"/>
        <v>5120.2450000000008</v>
      </c>
    </row>
    <row r="116" spans="1:16" x14ac:dyDescent="0.35">
      <c r="A116" t="s">
        <v>12</v>
      </c>
      <c r="B116">
        <v>0</v>
      </c>
      <c r="C116">
        <v>0.54300000000000004</v>
      </c>
      <c r="D116">
        <v>0.19500000000000001</v>
      </c>
      <c r="E116">
        <v>0.20200000000000001</v>
      </c>
      <c r="F116">
        <v>0.91400000000000003</v>
      </c>
      <c r="G116">
        <v>8.0000000000000002E-3</v>
      </c>
      <c r="H116">
        <v>7.4999999999999997E-2</v>
      </c>
      <c r="I116">
        <v>3.7999999999999999E-2</v>
      </c>
      <c r="J116">
        <v>4.5999999999999999E-2</v>
      </c>
      <c r="K116">
        <v>2684.4490000000001</v>
      </c>
      <c r="L116">
        <v>954</v>
      </c>
      <c r="N116">
        <f t="shared" si="3"/>
        <v>0.03</v>
      </c>
      <c r="O116">
        <f t="shared" si="4"/>
        <v>678</v>
      </c>
      <c r="P116">
        <f t="shared" si="5"/>
        <v>1904.845</v>
      </c>
    </row>
    <row r="117" spans="1:16" x14ac:dyDescent="0.35">
      <c r="A117" t="s">
        <v>13</v>
      </c>
      <c r="B117">
        <v>0.40500000000000003</v>
      </c>
      <c r="C117">
        <v>0.13500000000000001</v>
      </c>
      <c r="D117">
        <v>0.55900000000000005</v>
      </c>
      <c r="E117">
        <v>0.627</v>
      </c>
      <c r="F117">
        <v>7.0000000000000001E-3</v>
      </c>
      <c r="G117">
        <v>0.47799999999999998</v>
      </c>
      <c r="H117">
        <v>0</v>
      </c>
      <c r="I117">
        <v>4.9000000000000002E-2</v>
      </c>
      <c r="J117">
        <v>5.0999999999999997E-2</v>
      </c>
      <c r="K117">
        <v>3254.9389999999999</v>
      </c>
      <c r="L117">
        <v>1180</v>
      </c>
      <c r="N117">
        <f t="shared" si="3"/>
        <v>-1.3000000000000005E-2</v>
      </c>
      <c r="O117">
        <f t="shared" si="4"/>
        <v>899</v>
      </c>
      <c r="P117">
        <f t="shared" si="5"/>
        <v>2481.1349999999998</v>
      </c>
    </row>
    <row r="118" spans="1:16" x14ac:dyDescent="0.35">
      <c r="A118" t="s">
        <v>14</v>
      </c>
      <c r="B118">
        <v>0.53100000000000003</v>
      </c>
      <c r="C118">
        <v>0.91400000000000003</v>
      </c>
      <c r="D118">
        <v>0.68400000000000005</v>
      </c>
      <c r="E118">
        <v>0.74299999999999999</v>
      </c>
      <c r="F118">
        <v>0.27400000000000002</v>
      </c>
      <c r="G118">
        <v>2.1000000000000001E-2</v>
      </c>
      <c r="H118">
        <v>0.78</v>
      </c>
      <c r="I118">
        <v>7.0000000000000001E-3</v>
      </c>
      <c r="J118">
        <v>8.9999999999999993E-3</v>
      </c>
      <c r="K118">
        <v>1808.4939999999999</v>
      </c>
      <c r="L118">
        <v>597</v>
      </c>
      <c r="N118">
        <f t="shared" si="3"/>
        <v>5.9999999999999993E-3</v>
      </c>
      <c r="O118">
        <f t="shared" si="4"/>
        <v>276</v>
      </c>
      <c r="P118">
        <f t="shared" si="5"/>
        <v>836.91699999999992</v>
      </c>
    </row>
    <row r="119" spans="1:16" x14ac:dyDescent="0.35">
      <c r="A119" t="s">
        <v>15</v>
      </c>
      <c r="B119">
        <v>0</v>
      </c>
      <c r="C119">
        <v>7.8E-2</v>
      </c>
      <c r="D119">
        <v>0</v>
      </c>
      <c r="E119">
        <v>0.60299999999999998</v>
      </c>
      <c r="F119">
        <v>0</v>
      </c>
      <c r="G119">
        <v>0.25900000000000001</v>
      </c>
      <c r="H119">
        <v>3.4000000000000002E-2</v>
      </c>
      <c r="I119">
        <v>6.7000000000000004E-2</v>
      </c>
      <c r="J119">
        <v>7.3999999999999996E-2</v>
      </c>
      <c r="K119">
        <v>2947.9490000000001</v>
      </c>
      <c r="L119">
        <v>1041</v>
      </c>
      <c r="N119">
        <f t="shared" si="3"/>
        <v>-8.0000000000000071E-3</v>
      </c>
      <c r="O119">
        <f t="shared" si="4"/>
        <v>639</v>
      </c>
      <c r="P119">
        <f t="shared" si="5"/>
        <v>1849.9570000000001</v>
      </c>
    </row>
    <row r="120" spans="1:16" x14ac:dyDescent="0.35">
      <c r="A120" t="s">
        <v>16</v>
      </c>
      <c r="B120">
        <v>0</v>
      </c>
      <c r="C120">
        <v>0</v>
      </c>
      <c r="D120">
        <v>0.52900000000000003</v>
      </c>
      <c r="E120">
        <v>0.16400000000000001</v>
      </c>
      <c r="F120">
        <v>0</v>
      </c>
      <c r="G120">
        <v>0.158</v>
      </c>
      <c r="H120">
        <v>0</v>
      </c>
      <c r="I120">
        <v>9.1999999999999998E-2</v>
      </c>
      <c r="J120">
        <v>0.10299999999999999</v>
      </c>
      <c r="K120">
        <v>6175.2269999999999</v>
      </c>
      <c r="L120">
        <v>1793</v>
      </c>
      <c r="N120">
        <f t="shared" si="3"/>
        <v>-2.700000000000001E-2</v>
      </c>
      <c r="O120">
        <f t="shared" si="4"/>
        <v>773</v>
      </c>
      <c r="P120">
        <f t="shared" si="5"/>
        <v>2624.7</v>
      </c>
    </row>
    <row r="121" spans="1:16" x14ac:dyDescent="0.35">
      <c r="A121" t="s">
        <v>17</v>
      </c>
      <c r="B121">
        <v>0.878</v>
      </c>
      <c r="C121">
        <v>0</v>
      </c>
      <c r="D121">
        <v>0</v>
      </c>
      <c r="E121">
        <v>0</v>
      </c>
      <c r="F121">
        <v>4.4999999999999998E-2</v>
      </c>
      <c r="G121">
        <v>0.51</v>
      </c>
      <c r="H121">
        <v>0</v>
      </c>
      <c r="I121">
        <v>0.17399999999999999</v>
      </c>
      <c r="J121">
        <v>0.187</v>
      </c>
      <c r="K121">
        <v>2820.9810000000002</v>
      </c>
      <c r="L121">
        <v>958</v>
      </c>
      <c r="N121">
        <f t="shared" si="3"/>
        <v>-9.1000000000000025E-2</v>
      </c>
      <c r="O121">
        <f t="shared" si="4"/>
        <v>488</v>
      </c>
      <c r="P121">
        <f t="shared" si="5"/>
        <v>1424.4920000000002</v>
      </c>
    </row>
    <row r="122" spans="1:16" x14ac:dyDescent="0.35">
      <c r="A122" t="s">
        <v>18</v>
      </c>
      <c r="B122">
        <v>0</v>
      </c>
      <c r="C122">
        <v>0.20499999999999999</v>
      </c>
      <c r="D122">
        <v>0.111</v>
      </c>
      <c r="E122">
        <v>0.95799999999999996</v>
      </c>
      <c r="F122">
        <v>0.33</v>
      </c>
      <c r="G122">
        <v>0</v>
      </c>
      <c r="H122">
        <v>0.05</v>
      </c>
      <c r="I122">
        <v>4.4999999999999998E-2</v>
      </c>
      <c r="J122">
        <v>4.8000000000000001E-2</v>
      </c>
      <c r="K122">
        <v>3989.8969999999999</v>
      </c>
      <c r="L122">
        <v>1465</v>
      </c>
      <c r="N122">
        <f t="shared" si="3"/>
        <v>-2.0000000000000004E-2</v>
      </c>
      <c r="O122">
        <f t="shared" si="4"/>
        <v>408</v>
      </c>
      <c r="P122">
        <f t="shared" si="5"/>
        <v>1139.8009999999999</v>
      </c>
    </row>
    <row r="123" spans="1:16" x14ac:dyDescent="0.35">
      <c r="A123" t="s">
        <v>19</v>
      </c>
      <c r="B123">
        <v>5.0000000000000001E-3</v>
      </c>
      <c r="C123">
        <v>0</v>
      </c>
      <c r="D123">
        <v>0.94899999999999995</v>
      </c>
      <c r="E123">
        <v>0.71699999999999997</v>
      </c>
      <c r="F123">
        <v>0.155</v>
      </c>
      <c r="G123">
        <v>0.81200000000000006</v>
      </c>
      <c r="H123">
        <v>0</v>
      </c>
      <c r="I123">
        <v>0.124</v>
      </c>
      <c r="J123">
        <v>0.13600000000000001</v>
      </c>
      <c r="K123">
        <v>3229.8009999999999</v>
      </c>
      <c r="L123">
        <v>945</v>
      </c>
      <c r="N123">
        <f t="shared" si="3"/>
        <v>4.7000000000000014E-2</v>
      </c>
      <c r="O123">
        <f t="shared" si="4"/>
        <v>558</v>
      </c>
      <c r="P123">
        <f t="shared" si="5"/>
        <v>1939.789</v>
      </c>
    </row>
    <row r="124" spans="1:16" x14ac:dyDescent="0.35">
      <c r="A124" t="s">
        <v>20</v>
      </c>
      <c r="B124">
        <v>0.82599999999999996</v>
      </c>
      <c r="C124">
        <v>6.0000000000000001E-3</v>
      </c>
      <c r="D124">
        <v>0</v>
      </c>
      <c r="E124">
        <v>0</v>
      </c>
      <c r="F124">
        <v>0</v>
      </c>
      <c r="G124">
        <v>0.224</v>
      </c>
      <c r="H124">
        <v>0</v>
      </c>
      <c r="I124">
        <v>0.10299999999999999</v>
      </c>
      <c r="J124">
        <v>0.114</v>
      </c>
      <c r="K124">
        <v>3188.07</v>
      </c>
      <c r="L124">
        <v>1194</v>
      </c>
      <c r="N124">
        <f t="shared" si="3"/>
        <v>-5.9999999999999915E-3</v>
      </c>
      <c r="O124">
        <f t="shared" si="4"/>
        <v>548</v>
      </c>
      <c r="P124">
        <f t="shared" si="5"/>
        <v>1480.7050000000002</v>
      </c>
    </row>
    <row r="125" spans="1:16" x14ac:dyDescent="0.35">
      <c r="A125" t="s">
        <v>37</v>
      </c>
      <c r="B125">
        <v>3.0000000000000001E-3</v>
      </c>
      <c r="C125">
        <v>2.3E-2</v>
      </c>
      <c r="D125">
        <v>0</v>
      </c>
      <c r="E125">
        <v>8.0000000000000002E-3</v>
      </c>
      <c r="F125">
        <v>4.0000000000000001E-3</v>
      </c>
      <c r="G125">
        <v>9.6000000000000002E-2</v>
      </c>
      <c r="H125">
        <v>0</v>
      </c>
      <c r="I125">
        <v>6.8000000000000005E-2</v>
      </c>
      <c r="J125">
        <v>7.9000000000000001E-2</v>
      </c>
      <c r="K125">
        <v>2651.2269999999999</v>
      </c>
      <c r="L125">
        <v>853</v>
      </c>
      <c r="N125">
        <f t="shared" si="3"/>
        <v>8.9999999999999941E-3</v>
      </c>
      <c r="O125">
        <f t="shared" si="4"/>
        <v>483</v>
      </c>
      <c r="P125">
        <f t="shared" si="5"/>
        <v>1535.5639999999999</v>
      </c>
    </row>
    <row r="126" spans="1:16" x14ac:dyDescent="0.35">
      <c r="A126" t="s">
        <v>21</v>
      </c>
      <c r="B126">
        <v>0</v>
      </c>
      <c r="C126">
        <v>2E-3</v>
      </c>
      <c r="D126">
        <v>0.218</v>
      </c>
      <c r="E126">
        <v>1.7999999999999999E-2</v>
      </c>
      <c r="F126">
        <v>0</v>
      </c>
      <c r="G126">
        <v>0</v>
      </c>
      <c r="H126">
        <v>2E-3</v>
      </c>
      <c r="I126">
        <v>0.19500000000000001</v>
      </c>
      <c r="J126">
        <v>0.20599999999999999</v>
      </c>
      <c r="K126">
        <v>5040.8019999999997</v>
      </c>
      <c r="L126">
        <v>1412</v>
      </c>
      <c r="N126">
        <f t="shared" si="3"/>
        <v>-1.4000000000000012E-2</v>
      </c>
      <c r="O126">
        <f t="shared" si="4"/>
        <v>508</v>
      </c>
      <c r="P126">
        <f t="shared" si="5"/>
        <v>1846.7339999999995</v>
      </c>
    </row>
    <row r="127" spans="1:16" x14ac:dyDescent="0.35">
      <c r="A127" t="s">
        <v>22</v>
      </c>
      <c r="B127">
        <v>4.2999999999999997E-2</v>
      </c>
      <c r="C127">
        <v>0.78700000000000003</v>
      </c>
      <c r="D127">
        <v>0.97299999999999998</v>
      </c>
      <c r="E127">
        <v>0.74299999999999999</v>
      </c>
      <c r="F127">
        <v>0.51800000000000002</v>
      </c>
      <c r="G127">
        <v>0.28599999999999998</v>
      </c>
      <c r="H127">
        <v>2.3E-2</v>
      </c>
      <c r="I127">
        <v>1.4999999999999999E-2</v>
      </c>
      <c r="J127">
        <v>1.7999999999999999E-2</v>
      </c>
      <c r="K127">
        <v>1475.2339999999999</v>
      </c>
      <c r="L127">
        <v>489</v>
      </c>
      <c r="N127">
        <f t="shared" si="3"/>
        <v>-0.05</v>
      </c>
      <c r="O127">
        <f t="shared" si="4"/>
        <v>225</v>
      </c>
      <c r="P127">
        <f t="shared" si="5"/>
        <v>671.29099999999994</v>
      </c>
    </row>
    <row r="128" spans="1:16" x14ac:dyDescent="0.35">
      <c r="A128" t="s">
        <v>23</v>
      </c>
      <c r="B128">
        <v>0</v>
      </c>
      <c r="C128">
        <v>0</v>
      </c>
      <c r="D128">
        <v>1.7000000000000001E-2</v>
      </c>
      <c r="E128">
        <v>0.3</v>
      </c>
      <c r="F128">
        <v>0</v>
      </c>
      <c r="G128">
        <v>2.1000000000000001E-2</v>
      </c>
      <c r="H128">
        <v>0</v>
      </c>
      <c r="I128">
        <v>0.113</v>
      </c>
      <c r="J128">
        <v>0.123</v>
      </c>
      <c r="K128">
        <v>9744.0709999999999</v>
      </c>
      <c r="L128">
        <v>2491</v>
      </c>
      <c r="N128">
        <f t="shared" si="3"/>
        <v>-2.3999999999999994E-2</v>
      </c>
      <c r="O128">
        <f t="shared" si="4"/>
        <v>1127</v>
      </c>
      <c r="P128">
        <f t="shared" si="5"/>
        <v>4477.1239999999998</v>
      </c>
    </row>
    <row r="129" spans="1:16" x14ac:dyDescent="0.35">
      <c r="A129" t="s">
        <v>24</v>
      </c>
      <c r="B129">
        <v>0</v>
      </c>
      <c r="C129">
        <v>0.27300000000000002</v>
      </c>
      <c r="D129">
        <v>0</v>
      </c>
      <c r="E129">
        <v>0</v>
      </c>
      <c r="F129">
        <v>0.50900000000000001</v>
      </c>
      <c r="G129">
        <v>8.9999999999999993E-3</v>
      </c>
      <c r="H129">
        <v>0</v>
      </c>
      <c r="I129">
        <v>0.106</v>
      </c>
      <c r="J129">
        <v>0.115</v>
      </c>
      <c r="K129">
        <v>2451.6799999999998</v>
      </c>
      <c r="L129">
        <v>856</v>
      </c>
      <c r="N129">
        <f t="shared" si="3"/>
        <v>7.2000000000000008E-2</v>
      </c>
      <c r="O129">
        <f t="shared" si="4"/>
        <v>579</v>
      </c>
      <c r="P129">
        <f t="shared" si="5"/>
        <v>1682.9519999999998</v>
      </c>
    </row>
    <row r="130" spans="1:16" x14ac:dyDescent="0.35">
      <c r="A130" t="s">
        <v>25</v>
      </c>
      <c r="B130">
        <v>0.93700000000000006</v>
      </c>
      <c r="C130">
        <v>3.2000000000000001E-2</v>
      </c>
      <c r="D130">
        <v>0.254</v>
      </c>
      <c r="E130">
        <v>0.61699999999999999</v>
      </c>
      <c r="F130">
        <v>0.72799999999999998</v>
      </c>
      <c r="G130">
        <v>0.19700000000000001</v>
      </c>
      <c r="H130">
        <v>1E-3</v>
      </c>
      <c r="I130">
        <v>1.7999999999999999E-2</v>
      </c>
      <c r="J130">
        <v>2.1000000000000001E-2</v>
      </c>
      <c r="K130">
        <v>2410.8389999999999</v>
      </c>
      <c r="L130">
        <v>704</v>
      </c>
      <c r="N130">
        <f t="shared" si="3"/>
        <v>-3.7999999999999992E-2</v>
      </c>
      <c r="O130">
        <f t="shared" si="4"/>
        <v>545</v>
      </c>
      <c r="P130">
        <f t="shared" si="5"/>
        <v>1886.413</v>
      </c>
    </row>
    <row r="131" spans="1:16" x14ac:dyDescent="0.35">
      <c r="A131" t="s">
        <v>26</v>
      </c>
      <c r="B131">
        <v>9.7000000000000003E-2</v>
      </c>
      <c r="C131">
        <v>0.14399999999999999</v>
      </c>
      <c r="D131">
        <v>1.2999999999999999E-2</v>
      </c>
      <c r="E131">
        <v>1E-3</v>
      </c>
      <c r="F131">
        <v>1E-3</v>
      </c>
      <c r="G131">
        <v>1.9E-2</v>
      </c>
      <c r="H131">
        <v>1E-3</v>
      </c>
      <c r="I131">
        <v>6.5000000000000002E-2</v>
      </c>
      <c r="J131">
        <v>7.4999999999999997E-2</v>
      </c>
      <c r="K131">
        <v>2232.0610000000001</v>
      </c>
      <c r="L131">
        <v>803</v>
      </c>
      <c r="N131">
        <f t="shared" si="3"/>
        <v>-1.0000000000000009E-3</v>
      </c>
      <c r="O131">
        <f t="shared" si="4"/>
        <v>501</v>
      </c>
      <c r="P131">
        <f t="shared" si="5"/>
        <v>1405.6880000000001</v>
      </c>
    </row>
    <row r="132" spans="1:16" x14ac:dyDescent="0.35">
      <c r="A132" t="s">
        <v>27</v>
      </c>
      <c r="B132">
        <v>0.55800000000000005</v>
      </c>
      <c r="C132">
        <v>5.8000000000000003E-2</v>
      </c>
      <c r="D132">
        <v>0.84</v>
      </c>
      <c r="E132">
        <v>0.77300000000000002</v>
      </c>
      <c r="F132">
        <v>0</v>
      </c>
      <c r="G132">
        <v>0.94199999999999995</v>
      </c>
      <c r="H132">
        <v>0.31</v>
      </c>
      <c r="I132">
        <v>3.7999999999999999E-2</v>
      </c>
      <c r="J132">
        <v>4.3999999999999997E-2</v>
      </c>
      <c r="K132">
        <v>2011.519</v>
      </c>
      <c r="L132">
        <v>631</v>
      </c>
      <c r="N132">
        <f t="shared" si="3"/>
        <v>4.2999999999999997E-2</v>
      </c>
      <c r="O132">
        <f t="shared" si="4"/>
        <v>321</v>
      </c>
      <c r="P132">
        <f t="shared" si="5"/>
        <v>1039.047</v>
      </c>
    </row>
    <row r="134" spans="1:16" x14ac:dyDescent="0.35">
      <c r="A134" t="s">
        <v>155</v>
      </c>
    </row>
    <row r="135" spans="1:16" x14ac:dyDescent="0.35">
      <c r="A135" t="s">
        <v>0</v>
      </c>
      <c r="B135" t="s">
        <v>46</v>
      </c>
      <c r="C135" t="s">
        <v>143</v>
      </c>
      <c r="D135" t="s">
        <v>144</v>
      </c>
      <c r="E135" t="s">
        <v>145</v>
      </c>
      <c r="F135" t="s">
        <v>40</v>
      </c>
      <c r="G135" t="s">
        <v>1</v>
      </c>
      <c r="H135" t="s">
        <v>115</v>
      </c>
      <c r="I135" t="s">
        <v>2</v>
      </c>
      <c r="J135" t="s">
        <v>3</v>
      </c>
      <c r="K135" t="s">
        <v>4</v>
      </c>
      <c r="L135" t="s">
        <v>5</v>
      </c>
      <c r="N135" t="s">
        <v>150</v>
      </c>
      <c r="O135" t="s">
        <v>151</v>
      </c>
    </row>
    <row r="136" spans="1:16" x14ac:dyDescent="0.35">
      <c r="A136" t="s">
        <v>6</v>
      </c>
      <c r="B136">
        <v>0.70499999999999996</v>
      </c>
      <c r="C136">
        <v>5.0000000000000001E-3</v>
      </c>
      <c r="D136">
        <v>0.20499999999999999</v>
      </c>
      <c r="E136">
        <v>7.9000000000000001E-2</v>
      </c>
      <c r="F136">
        <v>0.91300000000000003</v>
      </c>
      <c r="G136">
        <v>1.7999999999999999E-2</v>
      </c>
      <c r="H136">
        <v>0.29099999999999998</v>
      </c>
      <c r="I136">
        <v>6.0999999999999999E-2</v>
      </c>
      <c r="J136">
        <v>7.9000000000000001E-2</v>
      </c>
      <c r="K136">
        <v>20.437999999999999</v>
      </c>
      <c r="L136">
        <v>523</v>
      </c>
      <c r="N136">
        <f>J136-J109</f>
        <v>5.3000000000000005E-2</v>
      </c>
      <c r="O136">
        <f>K136-J3</f>
        <v>0.14399999999999835</v>
      </c>
    </row>
    <row r="137" spans="1:16" x14ac:dyDescent="0.35">
      <c r="A137" t="s">
        <v>7</v>
      </c>
      <c r="B137">
        <v>0.02</v>
      </c>
      <c r="C137">
        <v>0.113</v>
      </c>
      <c r="D137">
        <v>1E-3</v>
      </c>
      <c r="E137">
        <v>3.2000000000000001E-2</v>
      </c>
      <c r="F137">
        <v>0.03</v>
      </c>
      <c r="G137">
        <v>0.53900000000000003</v>
      </c>
      <c r="H137">
        <v>0.56499999999999995</v>
      </c>
      <c r="I137">
        <v>5.3999999999999999E-2</v>
      </c>
      <c r="J137">
        <v>7.5999999999999998E-2</v>
      </c>
      <c r="K137">
        <v>20.475999999999999</v>
      </c>
      <c r="L137">
        <v>920</v>
      </c>
      <c r="N137">
        <f t="shared" ref="N137:N159" si="6">J137-J110</f>
        <v>5.2999999999999999E-2</v>
      </c>
      <c r="O137">
        <f t="shared" ref="O137:O140" si="7">K137-J4</f>
        <v>-0.31300000000000239</v>
      </c>
    </row>
    <row r="138" spans="1:16" x14ac:dyDescent="0.35">
      <c r="A138" t="s">
        <v>8</v>
      </c>
      <c r="B138">
        <v>0</v>
      </c>
      <c r="C138">
        <v>0.314</v>
      </c>
      <c r="D138">
        <v>8.0000000000000002E-3</v>
      </c>
      <c r="E138">
        <v>0.253</v>
      </c>
      <c r="F138">
        <v>1.4999999999999999E-2</v>
      </c>
      <c r="G138">
        <v>0.64700000000000002</v>
      </c>
      <c r="H138">
        <v>0.34300000000000003</v>
      </c>
      <c r="I138">
        <v>8.7999999999999995E-2</v>
      </c>
      <c r="J138">
        <v>0.12</v>
      </c>
      <c r="K138">
        <v>25.337</v>
      </c>
      <c r="L138">
        <v>509</v>
      </c>
      <c r="N138">
        <f t="shared" si="6"/>
        <v>8.7999999999999995E-2</v>
      </c>
      <c r="O138">
        <f t="shared" si="7"/>
        <v>0.32600000000000051</v>
      </c>
    </row>
    <row r="139" spans="1:16" x14ac:dyDescent="0.35">
      <c r="A139" t="s">
        <v>9</v>
      </c>
      <c r="B139">
        <v>8.2000000000000003E-2</v>
      </c>
      <c r="C139">
        <v>2.7E-2</v>
      </c>
      <c r="D139">
        <v>7.0000000000000007E-2</v>
      </c>
      <c r="E139">
        <v>0.06</v>
      </c>
      <c r="F139">
        <v>0.20499999999999999</v>
      </c>
      <c r="G139">
        <v>1E-3</v>
      </c>
      <c r="H139">
        <v>0</v>
      </c>
      <c r="I139">
        <v>5.6000000000000001E-2</v>
      </c>
      <c r="J139">
        <v>7.6999999999999999E-2</v>
      </c>
      <c r="K139">
        <v>56.347999999999999</v>
      </c>
      <c r="L139">
        <v>1126</v>
      </c>
      <c r="N139">
        <f t="shared" si="6"/>
        <v>5.5E-2</v>
      </c>
      <c r="O139">
        <f t="shared" si="7"/>
        <v>-0.6980000000000004</v>
      </c>
    </row>
    <row r="140" spans="1:16" x14ac:dyDescent="0.35">
      <c r="A140" t="s">
        <v>10</v>
      </c>
      <c r="B140">
        <v>5.0999999999999997E-2</v>
      </c>
      <c r="C140">
        <v>6.5000000000000002E-2</v>
      </c>
      <c r="D140">
        <v>0</v>
      </c>
      <c r="E140">
        <v>0</v>
      </c>
      <c r="F140">
        <v>0.09</v>
      </c>
      <c r="G140">
        <v>2.3E-2</v>
      </c>
      <c r="H140">
        <v>0.22700000000000001</v>
      </c>
      <c r="I140">
        <v>0.19600000000000001</v>
      </c>
      <c r="J140">
        <v>0.253</v>
      </c>
      <c r="K140">
        <v>39.57</v>
      </c>
      <c r="L140">
        <v>372</v>
      </c>
      <c r="N140">
        <f t="shared" si="6"/>
        <v>0.10900000000000001</v>
      </c>
      <c r="O140">
        <f t="shared" si="7"/>
        <v>-1.0570000000000022</v>
      </c>
    </row>
    <row r="141" spans="1:16" x14ac:dyDescent="0.35">
      <c r="A141" t="s">
        <v>34</v>
      </c>
      <c r="B141">
        <v>0</v>
      </c>
      <c r="C141">
        <v>0</v>
      </c>
      <c r="D141">
        <v>1.0999999999999999E-2</v>
      </c>
      <c r="E141">
        <v>3.0000000000000001E-3</v>
      </c>
      <c r="F141">
        <v>0</v>
      </c>
      <c r="G141">
        <v>0</v>
      </c>
      <c r="H141">
        <v>0</v>
      </c>
      <c r="I141">
        <v>0.27600000000000002</v>
      </c>
      <c r="J141">
        <v>0.32300000000000001</v>
      </c>
      <c r="K141">
        <v>81.346000000000004</v>
      </c>
      <c r="L141">
        <v>596</v>
      </c>
      <c r="M141" s="60" t="s">
        <v>124</v>
      </c>
      <c r="N141">
        <f t="shared" si="6"/>
        <v>0.17200000000000001</v>
      </c>
    </row>
    <row r="142" spans="1:16" x14ac:dyDescent="0.35">
      <c r="A142" t="s">
        <v>11</v>
      </c>
      <c r="B142">
        <v>1.0999999999999999E-2</v>
      </c>
      <c r="C142">
        <v>0</v>
      </c>
      <c r="D142">
        <v>1.2E-2</v>
      </c>
      <c r="E142">
        <v>0.13400000000000001</v>
      </c>
      <c r="F142">
        <v>0</v>
      </c>
      <c r="G142">
        <v>0</v>
      </c>
      <c r="H142">
        <v>0</v>
      </c>
      <c r="I142">
        <v>0.19800000000000001</v>
      </c>
      <c r="J142">
        <v>0.23799999999999999</v>
      </c>
      <c r="K142">
        <v>55.026000000000003</v>
      </c>
      <c r="L142">
        <v>810</v>
      </c>
      <c r="N142">
        <f t="shared" si="6"/>
        <v>0.17799999999999999</v>
      </c>
      <c r="O142">
        <f>K142-J8</f>
        <v>-2.0679999999999978</v>
      </c>
    </row>
    <row r="143" spans="1:16" x14ac:dyDescent="0.35">
      <c r="A143" t="s">
        <v>12</v>
      </c>
      <c r="B143">
        <v>4.1000000000000002E-2</v>
      </c>
      <c r="C143">
        <v>0.106</v>
      </c>
      <c r="D143">
        <v>9.0999999999999998E-2</v>
      </c>
      <c r="E143">
        <v>0.13300000000000001</v>
      </c>
      <c r="F143">
        <v>0.77400000000000002</v>
      </c>
      <c r="G143">
        <v>5.5E-2</v>
      </c>
      <c r="H143">
        <v>0.16500000000000001</v>
      </c>
      <c r="I143">
        <v>7.1999999999999995E-2</v>
      </c>
      <c r="J143">
        <v>0.129</v>
      </c>
      <c r="K143">
        <v>16.568999999999999</v>
      </c>
      <c r="L143">
        <v>276</v>
      </c>
      <c r="N143">
        <f t="shared" si="6"/>
        <v>8.3000000000000004E-2</v>
      </c>
      <c r="O143">
        <f t="shared" ref="O143:O159" si="8">K143-J9</f>
        <v>0.78199999999999825</v>
      </c>
    </row>
    <row r="144" spans="1:16" x14ac:dyDescent="0.35">
      <c r="A144" t="s">
        <v>13</v>
      </c>
      <c r="B144">
        <v>3.4000000000000002E-2</v>
      </c>
      <c r="C144">
        <v>2E-3</v>
      </c>
      <c r="D144">
        <v>0.28199999999999997</v>
      </c>
      <c r="E144">
        <v>0.4</v>
      </c>
      <c r="F144">
        <v>0.45600000000000002</v>
      </c>
      <c r="G144">
        <v>6.0000000000000001E-3</v>
      </c>
      <c r="H144">
        <v>2.5999999999999999E-2</v>
      </c>
      <c r="I144">
        <v>0.14399999999999999</v>
      </c>
      <c r="J144">
        <v>0.19900000000000001</v>
      </c>
      <c r="K144">
        <v>13.855</v>
      </c>
      <c r="L144">
        <v>281</v>
      </c>
      <c r="N144">
        <f t="shared" si="6"/>
        <v>0.14800000000000002</v>
      </c>
      <c r="O144">
        <f t="shared" si="8"/>
        <v>0.7240000000000002</v>
      </c>
    </row>
    <row r="145" spans="1:15" x14ac:dyDescent="0.35">
      <c r="A145" t="s">
        <v>14</v>
      </c>
      <c r="B145">
        <v>0.4</v>
      </c>
      <c r="C145">
        <v>0.72099999999999997</v>
      </c>
      <c r="D145">
        <v>8.3000000000000004E-2</v>
      </c>
      <c r="E145">
        <v>0.46400000000000002</v>
      </c>
      <c r="F145">
        <v>0.81399999999999995</v>
      </c>
      <c r="G145">
        <v>0.105</v>
      </c>
      <c r="H145">
        <v>0.26500000000000001</v>
      </c>
      <c r="I145">
        <v>3.4000000000000002E-2</v>
      </c>
      <c r="J145">
        <v>6.8000000000000005E-2</v>
      </c>
      <c r="K145">
        <v>25.088000000000001</v>
      </c>
      <c r="L145">
        <v>321</v>
      </c>
      <c r="N145">
        <f t="shared" si="6"/>
        <v>5.9000000000000004E-2</v>
      </c>
      <c r="O145">
        <f t="shared" si="8"/>
        <v>0.39199999999999946</v>
      </c>
    </row>
    <row r="146" spans="1:15" x14ac:dyDescent="0.35">
      <c r="A146" t="s">
        <v>15</v>
      </c>
      <c r="B146">
        <v>4.0000000000000001E-3</v>
      </c>
      <c r="C146">
        <v>3.0000000000000001E-3</v>
      </c>
      <c r="D146">
        <v>0.13600000000000001</v>
      </c>
      <c r="E146">
        <v>0.02</v>
      </c>
      <c r="F146">
        <v>0.753</v>
      </c>
      <c r="G146">
        <v>0.79800000000000004</v>
      </c>
      <c r="H146">
        <v>0.22500000000000001</v>
      </c>
      <c r="I146">
        <v>0.11</v>
      </c>
      <c r="J146">
        <v>0.13800000000000001</v>
      </c>
      <c r="K146">
        <v>13.388</v>
      </c>
      <c r="L146">
        <v>402</v>
      </c>
      <c r="N146">
        <f t="shared" si="6"/>
        <v>6.4000000000000015E-2</v>
      </c>
      <c r="O146">
        <f t="shared" si="8"/>
        <v>-0.3960000000000008</v>
      </c>
    </row>
    <row r="147" spans="1:15" x14ac:dyDescent="0.35">
      <c r="A147" t="s">
        <v>16</v>
      </c>
      <c r="B147">
        <v>0</v>
      </c>
      <c r="C147">
        <v>0</v>
      </c>
      <c r="D147">
        <v>0.184</v>
      </c>
      <c r="E147">
        <v>0.13100000000000001</v>
      </c>
      <c r="F147">
        <v>0</v>
      </c>
      <c r="G147">
        <v>0.16</v>
      </c>
      <c r="H147">
        <v>3.0000000000000001E-3</v>
      </c>
      <c r="I147">
        <v>0.13400000000000001</v>
      </c>
      <c r="J147">
        <v>0.16200000000000001</v>
      </c>
      <c r="K147">
        <v>58.404000000000003</v>
      </c>
      <c r="L147">
        <v>1020</v>
      </c>
      <c r="N147">
        <f t="shared" si="6"/>
        <v>5.9000000000000011E-2</v>
      </c>
      <c r="O147">
        <f t="shared" si="8"/>
        <v>1.1410000000000053</v>
      </c>
    </row>
    <row r="148" spans="1:15" x14ac:dyDescent="0.35">
      <c r="A148" t="s">
        <v>17</v>
      </c>
      <c r="B148">
        <v>0.38</v>
      </c>
      <c r="C148">
        <v>0</v>
      </c>
      <c r="D148">
        <v>0</v>
      </c>
      <c r="E148">
        <v>0</v>
      </c>
      <c r="F148">
        <v>0.04</v>
      </c>
      <c r="G148">
        <v>0.18</v>
      </c>
      <c r="H148">
        <v>0</v>
      </c>
      <c r="I148">
        <v>0.30499999999999999</v>
      </c>
      <c r="J148">
        <v>0.35099999999999998</v>
      </c>
      <c r="K148">
        <v>19.645</v>
      </c>
      <c r="L148">
        <v>470</v>
      </c>
      <c r="N148">
        <f t="shared" si="6"/>
        <v>0.16399999999999998</v>
      </c>
      <c r="O148">
        <f t="shared" si="8"/>
        <v>-1.9220000000000006</v>
      </c>
    </row>
    <row r="149" spans="1:15" x14ac:dyDescent="0.35">
      <c r="A149" t="s">
        <v>18</v>
      </c>
      <c r="B149">
        <v>3.0000000000000001E-3</v>
      </c>
      <c r="C149">
        <v>0.192</v>
      </c>
      <c r="D149">
        <v>0.376</v>
      </c>
      <c r="E149">
        <v>0.629</v>
      </c>
      <c r="F149">
        <v>5.5E-2</v>
      </c>
      <c r="G149">
        <v>0.16600000000000001</v>
      </c>
      <c r="H149">
        <v>0.218</v>
      </c>
      <c r="I149">
        <v>7.3999999999999996E-2</v>
      </c>
      <c r="J149">
        <v>8.6999999999999994E-2</v>
      </c>
      <c r="K149">
        <v>12.696999999999999</v>
      </c>
      <c r="L149">
        <v>1057</v>
      </c>
      <c r="N149">
        <f t="shared" si="6"/>
        <v>3.8999999999999993E-2</v>
      </c>
      <c r="O149">
        <f t="shared" si="8"/>
        <v>6.1999999999999389E-2</v>
      </c>
    </row>
    <row r="150" spans="1:15" x14ac:dyDescent="0.35">
      <c r="A150" t="s">
        <v>19</v>
      </c>
      <c r="B150">
        <v>0.56699999999999995</v>
      </c>
      <c r="C150">
        <v>0</v>
      </c>
      <c r="D150">
        <v>0.64200000000000002</v>
      </c>
      <c r="E150">
        <v>0.28799999999999998</v>
      </c>
      <c r="F150">
        <v>0.14099999999999999</v>
      </c>
      <c r="G150">
        <v>0.185</v>
      </c>
      <c r="H150">
        <v>7.0000000000000007E-2</v>
      </c>
      <c r="I150">
        <v>0.127</v>
      </c>
      <c r="J150">
        <v>0.17199999999999999</v>
      </c>
      <c r="K150">
        <v>44.305</v>
      </c>
      <c r="L150">
        <v>387</v>
      </c>
      <c r="M150" s="60" t="s">
        <v>124</v>
      </c>
      <c r="N150">
        <f t="shared" si="6"/>
        <v>3.5999999999999976E-2</v>
      </c>
      <c r="O150">
        <f t="shared" si="8"/>
        <v>-3.2520000000000024</v>
      </c>
    </row>
    <row r="151" spans="1:15" x14ac:dyDescent="0.35">
      <c r="A151" t="s">
        <v>20</v>
      </c>
      <c r="B151">
        <v>1E-3</v>
      </c>
      <c r="C151">
        <v>5.0999999999999997E-2</v>
      </c>
      <c r="D151">
        <v>1.2E-2</v>
      </c>
      <c r="E151">
        <v>1E-3</v>
      </c>
      <c r="F151">
        <v>6.0000000000000001E-3</v>
      </c>
      <c r="G151">
        <v>0.51400000000000001</v>
      </c>
      <c r="H151">
        <v>0</v>
      </c>
      <c r="I151">
        <v>0.129</v>
      </c>
      <c r="J151">
        <v>0.154</v>
      </c>
      <c r="K151">
        <v>11.058</v>
      </c>
      <c r="L151">
        <v>646</v>
      </c>
      <c r="N151">
        <f t="shared" si="6"/>
        <v>3.9999999999999994E-2</v>
      </c>
      <c r="O151">
        <f t="shared" si="8"/>
        <v>2.8999999999999915E-2</v>
      </c>
    </row>
    <row r="152" spans="1:15" x14ac:dyDescent="0.35">
      <c r="A152" t="s">
        <v>37</v>
      </c>
      <c r="B152">
        <v>4.0000000000000001E-3</v>
      </c>
      <c r="C152">
        <v>9.9000000000000005E-2</v>
      </c>
      <c r="D152">
        <v>2.3E-2</v>
      </c>
      <c r="E152">
        <v>0.26</v>
      </c>
      <c r="F152">
        <v>0.38900000000000001</v>
      </c>
      <c r="G152">
        <v>1.2999999999999999E-2</v>
      </c>
      <c r="H152">
        <v>0.02</v>
      </c>
      <c r="I152">
        <v>0.13800000000000001</v>
      </c>
      <c r="J152">
        <v>0.186</v>
      </c>
      <c r="K152">
        <v>22.837</v>
      </c>
      <c r="L152">
        <v>370</v>
      </c>
      <c r="N152">
        <f t="shared" si="6"/>
        <v>0.107</v>
      </c>
      <c r="O152">
        <f t="shared" si="8"/>
        <v>1.2959999999999994</v>
      </c>
    </row>
    <row r="153" spans="1:15" x14ac:dyDescent="0.35">
      <c r="A153" t="s">
        <v>21</v>
      </c>
      <c r="B153">
        <v>0</v>
      </c>
      <c r="C153">
        <v>0</v>
      </c>
      <c r="D153">
        <v>0.56000000000000005</v>
      </c>
      <c r="E153">
        <v>8.4000000000000005E-2</v>
      </c>
      <c r="F153">
        <v>0</v>
      </c>
      <c r="G153">
        <v>0</v>
      </c>
      <c r="H153">
        <v>4.9000000000000002E-2</v>
      </c>
      <c r="I153">
        <v>0.218</v>
      </c>
      <c r="J153">
        <v>0.24</v>
      </c>
      <c r="K153">
        <v>64.233999999999995</v>
      </c>
      <c r="L153">
        <v>904</v>
      </c>
      <c r="N153">
        <f t="shared" si="6"/>
        <v>3.4000000000000002E-2</v>
      </c>
      <c r="O153">
        <f t="shared" si="8"/>
        <v>-1.632000000000005</v>
      </c>
    </row>
    <row r="154" spans="1:15" x14ac:dyDescent="0.35">
      <c r="A154" t="s">
        <v>22</v>
      </c>
      <c r="B154">
        <v>0.86</v>
      </c>
      <c r="C154">
        <v>5.7000000000000002E-2</v>
      </c>
      <c r="D154">
        <v>0.25</v>
      </c>
      <c r="E154">
        <v>0.98699999999999999</v>
      </c>
      <c r="F154">
        <v>0.1</v>
      </c>
      <c r="G154">
        <v>1.6E-2</v>
      </c>
      <c r="H154">
        <v>0.56100000000000005</v>
      </c>
      <c r="I154">
        <v>6.9000000000000006E-2</v>
      </c>
      <c r="J154">
        <v>0.11700000000000001</v>
      </c>
      <c r="K154">
        <v>25.684999999999999</v>
      </c>
      <c r="L154">
        <v>264</v>
      </c>
      <c r="M154" s="60"/>
      <c r="N154">
        <f t="shared" si="6"/>
        <v>9.9000000000000005E-2</v>
      </c>
      <c r="O154">
        <f t="shared" si="8"/>
        <v>0.10699999999999932</v>
      </c>
    </row>
    <row r="155" spans="1:15" x14ac:dyDescent="0.35">
      <c r="A155" t="s">
        <v>23</v>
      </c>
      <c r="B155">
        <v>0</v>
      </c>
      <c r="C155">
        <v>0.01</v>
      </c>
      <c r="D155">
        <v>0.88600000000000001</v>
      </c>
      <c r="E155">
        <v>0.73499999999999999</v>
      </c>
      <c r="F155">
        <v>0</v>
      </c>
      <c r="G155">
        <v>0</v>
      </c>
      <c r="H155">
        <v>0.45800000000000002</v>
      </c>
      <c r="I155">
        <v>0.14699999999999999</v>
      </c>
      <c r="J155">
        <v>0.16400000000000001</v>
      </c>
      <c r="K155">
        <v>125.142</v>
      </c>
      <c r="L155">
        <v>1364</v>
      </c>
      <c r="N155">
        <f t="shared" si="6"/>
        <v>4.1000000000000009E-2</v>
      </c>
      <c r="O155">
        <f t="shared" si="8"/>
        <v>2.1949999999999932</v>
      </c>
    </row>
    <row r="156" spans="1:15" x14ac:dyDescent="0.35">
      <c r="A156" t="s">
        <v>24</v>
      </c>
      <c r="B156">
        <v>0.80800000000000005</v>
      </c>
      <c r="C156">
        <v>7.9000000000000001E-2</v>
      </c>
      <c r="D156">
        <v>4.9000000000000002E-2</v>
      </c>
      <c r="E156">
        <v>0.11600000000000001</v>
      </c>
      <c r="F156">
        <v>0.34399999999999997</v>
      </c>
      <c r="G156">
        <v>0.59499999999999997</v>
      </c>
      <c r="H156">
        <v>0.26200000000000001</v>
      </c>
      <c r="I156">
        <v>5.8000000000000003E-2</v>
      </c>
      <c r="J156">
        <v>0.10299999999999999</v>
      </c>
      <c r="K156">
        <v>14.779</v>
      </c>
      <c r="L156">
        <v>277</v>
      </c>
      <c r="N156">
        <f t="shared" si="6"/>
        <v>-1.2000000000000011E-2</v>
      </c>
      <c r="O156">
        <f t="shared" si="8"/>
        <v>0.4659999999999993</v>
      </c>
    </row>
    <row r="157" spans="1:15" x14ac:dyDescent="0.35">
      <c r="A157" t="s">
        <v>25</v>
      </c>
      <c r="B157">
        <v>0.28299999999999997</v>
      </c>
      <c r="C157">
        <v>0.39</v>
      </c>
      <c r="D157">
        <v>0.84499999999999997</v>
      </c>
      <c r="E157">
        <v>0.52600000000000002</v>
      </c>
      <c r="F157">
        <v>0.29299999999999998</v>
      </c>
      <c r="G157">
        <v>0.437</v>
      </c>
      <c r="H157">
        <v>1E-3</v>
      </c>
      <c r="I157">
        <v>6.5000000000000002E-2</v>
      </c>
      <c r="J157">
        <v>0.127</v>
      </c>
      <c r="K157">
        <v>45.023000000000003</v>
      </c>
      <c r="L157">
        <v>159</v>
      </c>
      <c r="N157">
        <f t="shared" si="6"/>
        <v>0.106</v>
      </c>
      <c r="O157">
        <f>K157-J23</f>
        <v>3.5370000000000061</v>
      </c>
    </row>
    <row r="158" spans="1:15" x14ac:dyDescent="0.35">
      <c r="A158" t="s">
        <v>26</v>
      </c>
      <c r="B158">
        <v>1E-3</v>
      </c>
      <c r="C158">
        <v>0.80900000000000005</v>
      </c>
      <c r="D158">
        <v>0.23100000000000001</v>
      </c>
      <c r="E158">
        <v>0.123</v>
      </c>
      <c r="F158">
        <v>3.6999999999999998E-2</v>
      </c>
      <c r="G158">
        <v>0.21</v>
      </c>
      <c r="H158">
        <v>0.40600000000000003</v>
      </c>
      <c r="I158">
        <v>8.4000000000000005E-2</v>
      </c>
      <c r="J158">
        <v>0.115</v>
      </c>
      <c r="K158">
        <v>13.878</v>
      </c>
      <c r="L158">
        <v>302</v>
      </c>
      <c r="N158">
        <f t="shared" si="6"/>
        <v>4.0000000000000008E-2</v>
      </c>
      <c r="O158">
        <f t="shared" si="8"/>
        <v>1.2439999999999998</v>
      </c>
    </row>
    <row r="159" spans="1:15" x14ac:dyDescent="0.35">
      <c r="A159" t="s">
        <v>27</v>
      </c>
      <c r="B159">
        <v>0.29099999999999998</v>
      </c>
      <c r="C159">
        <v>0.14699999999999999</v>
      </c>
      <c r="D159">
        <v>0.81100000000000005</v>
      </c>
      <c r="E159">
        <v>0.498</v>
      </c>
      <c r="F159">
        <v>4.4999999999999998E-2</v>
      </c>
      <c r="G159">
        <v>0.23200000000000001</v>
      </c>
      <c r="H159">
        <v>0.29899999999999999</v>
      </c>
      <c r="I159">
        <v>4.9000000000000002E-2</v>
      </c>
      <c r="J159">
        <v>0.112</v>
      </c>
      <c r="K159">
        <v>31.814</v>
      </c>
      <c r="L159">
        <v>310</v>
      </c>
      <c r="M159" s="60"/>
      <c r="N159">
        <f t="shared" si="6"/>
        <v>6.8000000000000005E-2</v>
      </c>
      <c r="O159">
        <f t="shared" si="8"/>
        <v>1.4750000000000014</v>
      </c>
    </row>
    <row r="161" spans="1:26" x14ac:dyDescent="0.35">
      <c r="O161">
        <f>SUM(O136:O159)</f>
        <v>2.5819999999999883</v>
      </c>
    </row>
    <row r="162" spans="1:26" x14ac:dyDescent="0.35">
      <c r="A162" t="s">
        <v>146</v>
      </c>
      <c r="R162" t="s">
        <v>153</v>
      </c>
      <c r="U162" t="s">
        <v>152</v>
      </c>
      <c r="X162" t="s">
        <v>154</v>
      </c>
    </row>
    <row r="163" spans="1:26" x14ac:dyDescent="0.35">
      <c r="A163" t="s">
        <v>0</v>
      </c>
      <c r="B163" t="s">
        <v>46</v>
      </c>
      <c r="C163" t="s">
        <v>143</v>
      </c>
      <c r="D163" t="s">
        <v>144</v>
      </c>
      <c r="E163" t="s">
        <v>145</v>
      </c>
      <c r="F163" t="s">
        <v>40</v>
      </c>
      <c r="G163" t="s">
        <v>1</v>
      </c>
      <c r="H163" t="s">
        <v>115</v>
      </c>
      <c r="I163" t="s">
        <v>2</v>
      </c>
      <c r="J163" t="s">
        <v>3</v>
      </c>
      <c r="K163" t="s">
        <v>4</v>
      </c>
      <c r="L163" t="s">
        <v>5</v>
      </c>
      <c r="N163" t="s">
        <v>147</v>
      </c>
      <c r="O163" t="s">
        <v>148</v>
      </c>
      <c r="P163" t="s">
        <v>149</v>
      </c>
      <c r="R163" t="s">
        <v>0</v>
      </c>
      <c r="S163" t="s">
        <v>3</v>
      </c>
      <c r="U163" t="s">
        <v>0</v>
      </c>
      <c r="V163" t="s">
        <v>3</v>
      </c>
    </row>
    <row r="164" spans="1:26" x14ac:dyDescent="0.35">
      <c r="A164" t="s">
        <v>6</v>
      </c>
      <c r="B164">
        <v>0.14599999999999999</v>
      </c>
      <c r="C164">
        <v>4.2999999999999997E-2</v>
      </c>
      <c r="D164">
        <v>0.23400000000000001</v>
      </c>
      <c r="E164">
        <v>0.109</v>
      </c>
      <c r="F164">
        <v>0.19600000000000001</v>
      </c>
      <c r="G164">
        <v>0.27800000000000002</v>
      </c>
      <c r="H164">
        <v>8.9999999999999993E-3</v>
      </c>
      <c r="I164">
        <v>5.8000000000000003E-2</v>
      </c>
      <c r="J164">
        <v>8.5000000000000006E-2</v>
      </c>
      <c r="K164">
        <v>23.024999999999999</v>
      </c>
      <c r="L164">
        <v>917</v>
      </c>
      <c r="N164">
        <f t="shared" ref="N164:N187" si="9">J164-J136</f>
        <v>6.0000000000000053E-3</v>
      </c>
      <c r="O164">
        <f t="shared" ref="O164:O187" si="10">L164-L136</f>
        <v>394</v>
      </c>
      <c r="P164">
        <f t="shared" ref="P164:P187" si="11">K164-K136</f>
        <v>2.5869999999999997</v>
      </c>
      <c r="R164" t="s">
        <v>26</v>
      </c>
      <c r="S164">
        <v>0.115</v>
      </c>
      <c r="T164">
        <f>S164-X164</f>
        <v>-0.27</v>
      </c>
      <c r="U164" t="s">
        <v>26</v>
      </c>
      <c r="V164">
        <v>0.1</v>
      </c>
      <c r="W164" t="s">
        <v>26</v>
      </c>
      <c r="X164" s="21">
        <v>0.38500000000000001</v>
      </c>
      <c r="Y164">
        <f>V164-X164</f>
        <v>-0.28500000000000003</v>
      </c>
      <c r="Z164" t="s">
        <v>26</v>
      </c>
    </row>
    <row r="165" spans="1:26" x14ac:dyDescent="0.35">
      <c r="A165" t="s">
        <v>7</v>
      </c>
      <c r="B165">
        <v>9.4E-2</v>
      </c>
      <c r="C165">
        <v>2E-3</v>
      </c>
      <c r="D165">
        <v>0</v>
      </c>
      <c r="E165">
        <v>7.3999999999999996E-2</v>
      </c>
      <c r="F165">
        <v>4.0000000000000001E-3</v>
      </c>
      <c r="G165">
        <v>0.64</v>
      </c>
      <c r="H165">
        <v>0.13400000000000001</v>
      </c>
      <c r="I165">
        <v>4.1000000000000002E-2</v>
      </c>
      <c r="J165">
        <v>5.5E-2</v>
      </c>
      <c r="K165">
        <v>19.789000000000001</v>
      </c>
      <c r="L165">
        <v>1591</v>
      </c>
      <c r="N165">
        <f t="shared" si="9"/>
        <v>-2.0999999999999998E-2</v>
      </c>
      <c r="O165">
        <f t="shared" si="10"/>
        <v>671</v>
      </c>
      <c r="P165">
        <f t="shared" si="11"/>
        <v>-0.68699999999999761</v>
      </c>
      <c r="R165" t="s">
        <v>17</v>
      </c>
      <c r="S165">
        <v>0.35099999999999998</v>
      </c>
      <c r="T165">
        <f t="shared" ref="T165:T192" si="12">S165-X165</f>
        <v>2.899999999999997E-2</v>
      </c>
      <c r="U165" t="s">
        <v>17</v>
      </c>
      <c r="V165">
        <v>0.221</v>
      </c>
      <c r="W165" t="s">
        <v>17</v>
      </c>
      <c r="X165" s="23">
        <v>0.32200000000000001</v>
      </c>
      <c r="Y165">
        <f t="shared" ref="Y165:Y192" si="13">V165-X165</f>
        <v>-0.10100000000000001</v>
      </c>
      <c r="Z165" t="s">
        <v>17</v>
      </c>
    </row>
    <row r="166" spans="1:26" x14ac:dyDescent="0.35">
      <c r="A166" t="s">
        <v>8</v>
      </c>
      <c r="B166">
        <v>0</v>
      </c>
      <c r="C166">
        <v>0.64100000000000001</v>
      </c>
      <c r="D166">
        <v>0.14599999999999999</v>
      </c>
      <c r="E166">
        <v>0.52900000000000003</v>
      </c>
      <c r="F166">
        <v>7.0000000000000001E-3</v>
      </c>
      <c r="G166">
        <v>0.121</v>
      </c>
      <c r="H166">
        <v>0.49399999999999999</v>
      </c>
      <c r="I166">
        <v>4.7E-2</v>
      </c>
      <c r="J166">
        <v>6.9000000000000006E-2</v>
      </c>
      <c r="K166">
        <v>27.93</v>
      </c>
      <c r="L166">
        <v>881</v>
      </c>
      <c r="N166">
        <f t="shared" si="9"/>
        <v>-5.099999999999999E-2</v>
      </c>
      <c r="O166">
        <f t="shared" si="10"/>
        <v>372</v>
      </c>
      <c r="P166">
        <f t="shared" si="11"/>
        <v>2.593</v>
      </c>
      <c r="R166" t="s">
        <v>12</v>
      </c>
      <c r="S166">
        <v>0.129</v>
      </c>
      <c r="T166">
        <f t="shared" si="12"/>
        <v>3.8000000000000006E-2</v>
      </c>
      <c r="U166" t="s">
        <v>12</v>
      </c>
      <c r="V166">
        <v>7.0000000000000007E-2</v>
      </c>
      <c r="W166" t="s">
        <v>12</v>
      </c>
      <c r="X166" s="29">
        <v>9.0999999999999998E-2</v>
      </c>
      <c r="Y166">
        <f t="shared" si="13"/>
        <v>-2.0999999999999991E-2</v>
      </c>
      <c r="Z166" t="s">
        <v>12</v>
      </c>
    </row>
    <row r="167" spans="1:26" x14ac:dyDescent="0.35">
      <c r="A167" t="s">
        <v>9</v>
      </c>
      <c r="B167">
        <v>4.0000000000000001E-3</v>
      </c>
      <c r="C167">
        <v>0.35099999999999998</v>
      </c>
      <c r="D167">
        <v>3.2000000000000001E-2</v>
      </c>
      <c r="E167">
        <v>5.2999999999999999E-2</v>
      </c>
      <c r="F167">
        <v>8.9999999999999993E-3</v>
      </c>
      <c r="G167">
        <v>0</v>
      </c>
      <c r="H167">
        <v>2E-3</v>
      </c>
      <c r="I167">
        <v>4.9000000000000002E-2</v>
      </c>
      <c r="J167">
        <v>6.8000000000000005E-2</v>
      </c>
      <c r="K167">
        <v>60.447000000000003</v>
      </c>
      <c r="L167">
        <v>1652</v>
      </c>
      <c r="N167">
        <f t="shared" si="9"/>
        <v>-8.9999999999999941E-3</v>
      </c>
      <c r="O167">
        <f t="shared" si="10"/>
        <v>526</v>
      </c>
      <c r="P167">
        <f t="shared" si="11"/>
        <v>4.0990000000000038</v>
      </c>
      <c r="R167" t="s">
        <v>34</v>
      </c>
      <c r="S167">
        <v>0.32300000000000001</v>
      </c>
      <c r="T167">
        <f t="shared" si="12"/>
        <v>0.23</v>
      </c>
      <c r="U167" t="s">
        <v>34</v>
      </c>
      <c r="V167">
        <v>0.20599999999999999</v>
      </c>
      <c r="W167" t="s">
        <v>34</v>
      </c>
      <c r="X167" s="29">
        <v>9.2999999999999999E-2</v>
      </c>
      <c r="Y167">
        <f t="shared" si="13"/>
        <v>0.11299999999999999</v>
      </c>
      <c r="Z167" t="s">
        <v>34</v>
      </c>
    </row>
    <row r="168" spans="1:26" x14ac:dyDescent="0.35">
      <c r="A168" t="s">
        <v>10</v>
      </c>
      <c r="B168">
        <v>5.8999999999999997E-2</v>
      </c>
      <c r="C168">
        <v>2.5999999999999999E-2</v>
      </c>
      <c r="D168">
        <v>0</v>
      </c>
      <c r="E168">
        <v>0</v>
      </c>
      <c r="F168">
        <v>0.251</v>
      </c>
      <c r="G168">
        <v>0</v>
      </c>
      <c r="H168">
        <v>0.38700000000000001</v>
      </c>
      <c r="I168">
        <v>0.19700000000000001</v>
      </c>
      <c r="J168">
        <v>0.23899999999999999</v>
      </c>
      <c r="K168">
        <v>41.77</v>
      </c>
      <c r="L168">
        <v>548</v>
      </c>
      <c r="N168">
        <f t="shared" si="9"/>
        <v>-1.4000000000000012E-2</v>
      </c>
      <c r="O168">
        <f t="shared" si="10"/>
        <v>176</v>
      </c>
      <c r="P168">
        <f t="shared" si="11"/>
        <v>2.2000000000000028</v>
      </c>
      <c r="R168" t="s">
        <v>22</v>
      </c>
      <c r="S168">
        <v>0.11700000000000001</v>
      </c>
      <c r="T168">
        <f t="shared" si="12"/>
        <v>-7.9999999999999932E-3</v>
      </c>
      <c r="U168" t="s">
        <v>22</v>
      </c>
      <c r="V168">
        <v>8.1000000000000003E-2</v>
      </c>
      <c r="W168" t="s">
        <v>22</v>
      </c>
      <c r="X168" s="23">
        <v>0.125</v>
      </c>
      <c r="Y168">
        <f t="shared" si="13"/>
        <v>-4.3999999999999997E-2</v>
      </c>
      <c r="Z168" t="s">
        <v>22</v>
      </c>
    </row>
    <row r="169" spans="1:26" x14ac:dyDescent="0.35">
      <c r="A169" t="s">
        <v>34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0.01</v>
      </c>
      <c r="H169">
        <v>4.7E-2</v>
      </c>
      <c r="I169">
        <v>0.17499999999999999</v>
      </c>
      <c r="J169">
        <v>0.20599999999999999</v>
      </c>
      <c r="K169">
        <v>76.808000000000007</v>
      </c>
      <c r="L169">
        <v>1177</v>
      </c>
      <c r="N169">
        <f t="shared" si="9"/>
        <v>-0.11700000000000002</v>
      </c>
      <c r="O169">
        <f t="shared" si="10"/>
        <v>581</v>
      </c>
      <c r="P169">
        <f t="shared" si="11"/>
        <v>-4.5379999999999967</v>
      </c>
      <c r="R169" t="s">
        <v>25</v>
      </c>
      <c r="S169">
        <v>0.127</v>
      </c>
      <c r="T169">
        <f t="shared" si="12"/>
        <v>-7.6000000000000012E-2</v>
      </c>
      <c r="U169" t="s">
        <v>25</v>
      </c>
      <c r="V169">
        <v>4.4999999999999998E-2</v>
      </c>
      <c r="W169" t="s">
        <v>25</v>
      </c>
      <c r="X169" s="23">
        <v>0.20300000000000001</v>
      </c>
      <c r="Y169">
        <f t="shared" si="13"/>
        <v>-0.15800000000000003</v>
      </c>
      <c r="Z169" t="s">
        <v>25</v>
      </c>
    </row>
    <row r="170" spans="1:26" x14ac:dyDescent="0.35">
      <c r="A170" t="s">
        <v>11</v>
      </c>
      <c r="B170">
        <v>1E-3</v>
      </c>
      <c r="C170">
        <v>0</v>
      </c>
      <c r="D170">
        <v>4.7E-2</v>
      </c>
      <c r="E170">
        <v>0.17399999999999999</v>
      </c>
      <c r="F170">
        <v>0</v>
      </c>
      <c r="G170">
        <v>0</v>
      </c>
      <c r="H170">
        <v>0</v>
      </c>
      <c r="I170">
        <v>8.1000000000000003E-2</v>
      </c>
      <c r="J170">
        <v>9.6000000000000002E-2</v>
      </c>
      <c r="K170">
        <v>51.694000000000003</v>
      </c>
      <c r="L170">
        <v>2329</v>
      </c>
      <c r="N170">
        <f t="shared" si="9"/>
        <v>-0.14199999999999999</v>
      </c>
      <c r="O170">
        <f t="shared" si="10"/>
        <v>1519</v>
      </c>
      <c r="P170">
        <f t="shared" si="11"/>
        <v>-3.3320000000000007</v>
      </c>
      <c r="R170" t="s">
        <v>24</v>
      </c>
      <c r="S170">
        <v>0.10299999999999999</v>
      </c>
      <c r="T170">
        <f t="shared" si="12"/>
        <v>-0.13500000000000001</v>
      </c>
      <c r="U170" t="s">
        <v>24</v>
      </c>
      <c r="V170">
        <v>0.13100000000000001</v>
      </c>
      <c r="W170" t="s">
        <v>24</v>
      </c>
      <c r="X170" s="23">
        <v>0.23799999999999999</v>
      </c>
      <c r="Y170">
        <f t="shared" si="13"/>
        <v>-0.10699999999999998</v>
      </c>
      <c r="Z170" t="s">
        <v>24</v>
      </c>
    </row>
    <row r="171" spans="1:26" x14ac:dyDescent="0.35">
      <c r="A171" t="s">
        <v>12</v>
      </c>
      <c r="B171">
        <v>0</v>
      </c>
      <c r="C171">
        <v>0.70899999999999996</v>
      </c>
      <c r="D171">
        <v>0.83899999999999997</v>
      </c>
      <c r="E171">
        <v>0.20399999999999999</v>
      </c>
      <c r="F171">
        <v>0.71499999999999997</v>
      </c>
      <c r="G171">
        <v>3.1E-2</v>
      </c>
      <c r="H171">
        <v>8.9999999999999993E-3</v>
      </c>
      <c r="I171">
        <v>5.1999999999999998E-2</v>
      </c>
      <c r="J171">
        <v>7.0000000000000007E-2</v>
      </c>
      <c r="K171">
        <v>15.920999999999999</v>
      </c>
      <c r="L171">
        <v>954</v>
      </c>
      <c r="N171">
        <f t="shared" si="9"/>
        <v>-5.8999999999999997E-2</v>
      </c>
      <c r="O171">
        <f t="shared" si="10"/>
        <v>678</v>
      </c>
      <c r="P171">
        <f t="shared" si="11"/>
        <v>-0.64799999999999969</v>
      </c>
      <c r="R171" t="s">
        <v>23</v>
      </c>
      <c r="S171">
        <v>0.16400000000000001</v>
      </c>
      <c r="T171">
        <f t="shared" si="12"/>
        <v>-7.9999999999999793E-3</v>
      </c>
      <c r="U171" t="s">
        <v>23</v>
      </c>
      <c r="V171">
        <v>0.13900000000000001</v>
      </c>
      <c r="W171" t="s">
        <v>23</v>
      </c>
      <c r="X171" s="23">
        <v>0.17199999999999999</v>
      </c>
      <c r="Y171">
        <f t="shared" si="13"/>
        <v>-3.2999999999999974E-2</v>
      </c>
      <c r="Z171" t="s">
        <v>23</v>
      </c>
    </row>
    <row r="172" spans="1:26" x14ac:dyDescent="0.35">
      <c r="A172" t="s">
        <v>13</v>
      </c>
      <c r="B172">
        <v>3.2000000000000001E-2</v>
      </c>
      <c r="C172">
        <v>0.29399999999999998</v>
      </c>
      <c r="D172">
        <v>0.54500000000000004</v>
      </c>
      <c r="E172">
        <v>0.29399999999999998</v>
      </c>
      <c r="F172">
        <v>6.0000000000000001E-3</v>
      </c>
      <c r="G172">
        <v>0.55300000000000005</v>
      </c>
      <c r="H172">
        <v>0</v>
      </c>
      <c r="I172">
        <v>0.08</v>
      </c>
      <c r="J172">
        <v>0.10199999999999999</v>
      </c>
      <c r="K172">
        <v>14.355</v>
      </c>
      <c r="L172">
        <v>1180</v>
      </c>
      <c r="N172">
        <f t="shared" si="9"/>
        <v>-9.7000000000000017E-2</v>
      </c>
      <c r="O172">
        <f t="shared" si="10"/>
        <v>899</v>
      </c>
      <c r="P172">
        <f t="shared" si="11"/>
        <v>0.5</v>
      </c>
      <c r="T172">
        <f t="shared" si="12"/>
        <v>-0.17</v>
      </c>
      <c r="W172" t="s">
        <v>36</v>
      </c>
      <c r="X172" s="23">
        <v>0.17</v>
      </c>
      <c r="Y172">
        <f t="shared" si="13"/>
        <v>-0.17</v>
      </c>
      <c r="Z172" t="s">
        <v>36</v>
      </c>
    </row>
    <row r="173" spans="1:26" x14ac:dyDescent="0.35">
      <c r="A173" t="s">
        <v>14</v>
      </c>
      <c r="B173">
        <v>0.47299999999999998</v>
      </c>
      <c r="C173">
        <v>0.53500000000000003</v>
      </c>
      <c r="D173">
        <v>2.1999999999999999E-2</v>
      </c>
      <c r="E173">
        <v>0.5</v>
      </c>
      <c r="F173">
        <v>0.53600000000000003</v>
      </c>
      <c r="G173">
        <v>0.11</v>
      </c>
      <c r="H173">
        <v>0.57699999999999996</v>
      </c>
      <c r="I173">
        <v>3.6999999999999998E-2</v>
      </c>
      <c r="J173">
        <v>6.4000000000000001E-2</v>
      </c>
      <c r="K173">
        <v>24.949000000000002</v>
      </c>
      <c r="L173">
        <v>597</v>
      </c>
      <c r="N173">
        <f t="shared" si="9"/>
        <v>-4.0000000000000036E-3</v>
      </c>
      <c r="O173">
        <f t="shared" si="10"/>
        <v>276</v>
      </c>
      <c r="P173">
        <f t="shared" si="11"/>
        <v>-0.13899999999999935</v>
      </c>
      <c r="T173">
        <f t="shared" si="12"/>
        <v>-7.1999999999999995E-2</v>
      </c>
      <c r="W173" t="s">
        <v>28</v>
      </c>
      <c r="X173" s="29">
        <v>7.1999999999999995E-2</v>
      </c>
      <c r="Y173">
        <f t="shared" si="13"/>
        <v>-7.1999999999999995E-2</v>
      </c>
      <c r="Z173" t="s">
        <v>28</v>
      </c>
    </row>
    <row r="174" spans="1:26" x14ac:dyDescent="0.35">
      <c r="A174" t="s">
        <v>15</v>
      </c>
      <c r="B174">
        <v>1E-3</v>
      </c>
      <c r="C174">
        <v>0.156</v>
      </c>
      <c r="D174">
        <v>0</v>
      </c>
      <c r="E174">
        <v>0.72599999999999998</v>
      </c>
      <c r="F174">
        <v>4.0000000000000001E-3</v>
      </c>
      <c r="G174">
        <v>0.34899999999999998</v>
      </c>
      <c r="H174">
        <v>0.14599999999999999</v>
      </c>
      <c r="I174">
        <v>7.3999999999999996E-2</v>
      </c>
      <c r="J174">
        <v>8.8999999999999996E-2</v>
      </c>
      <c r="K174">
        <v>16.536999999999999</v>
      </c>
      <c r="L174">
        <v>1041</v>
      </c>
      <c r="N174">
        <f t="shared" si="9"/>
        <v>-4.9000000000000016E-2</v>
      </c>
      <c r="O174">
        <f t="shared" si="10"/>
        <v>639</v>
      </c>
      <c r="P174">
        <f t="shared" si="11"/>
        <v>3.1489999999999991</v>
      </c>
      <c r="R174" t="s">
        <v>13</v>
      </c>
      <c r="S174">
        <v>0.19900000000000001</v>
      </c>
      <c r="T174">
        <f t="shared" si="12"/>
        <v>-5.2999999999999992E-2</v>
      </c>
      <c r="U174" t="s">
        <v>13</v>
      </c>
      <c r="V174">
        <v>0.10199999999999999</v>
      </c>
      <c r="W174" t="s">
        <v>13</v>
      </c>
      <c r="X174" s="23">
        <v>0.252</v>
      </c>
      <c r="Y174">
        <f t="shared" si="13"/>
        <v>-0.15000000000000002</v>
      </c>
      <c r="Z174" t="s">
        <v>13</v>
      </c>
    </row>
    <row r="175" spans="1:26" x14ac:dyDescent="0.35">
      <c r="A175" t="s">
        <v>16</v>
      </c>
      <c r="B175">
        <v>0</v>
      </c>
      <c r="C175">
        <v>0</v>
      </c>
      <c r="D175">
        <v>0.67300000000000004</v>
      </c>
      <c r="E175">
        <v>0.3</v>
      </c>
      <c r="F175">
        <v>0</v>
      </c>
      <c r="G175">
        <v>0.193</v>
      </c>
      <c r="H175">
        <v>0</v>
      </c>
      <c r="I175">
        <v>9.8000000000000004E-2</v>
      </c>
      <c r="J175">
        <v>0.113</v>
      </c>
      <c r="K175">
        <v>55.390999999999998</v>
      </c>
      <c r="L175">
        <v>1793</v>
      </c>
      <c r="N175">
        <f t="shared" si="9"/>
        <v>-4.9000000000000002E-2</v>
      </c>
      <c r="O175">
        <f t="shared" si="10"/>
        <v>773</v>
      </c>
      <c r="P175">
        <f t="shared" si="11"/>
        <v>-3.0130000000000052</v>
      </c>
      <c r="R175" t="s">
        <v>9</v>
      </c>
      <c r="S175">
        <v>7.6999999999999999E-2</v>
      </c>
      <c r="T175">
        <f t="shared" si="12"/>
        <v>2.6999999999999996E-2</v>
      </c>
      <c r="U175" t="s">
        <v>9</v>
      </c>
      <c r="V175">
        <v>6.8000000000000005E-2</v>
      </c>
      <c r="W175" t="s">
        <v>9</v>
      </c>
      <c r="X175" s="29">
        <v>0.05</v>
      </c>
      <c r="Y175">
        <f t="shared" si="13"/>
        <v>1.8000000000000002E-2</v>
      </c>
      <c r="Z175" t="s">
        <v>9</v>
      </c>
    </row>
    <row r="176" spans="1:26" x14ac:dyDescent="0.35">
      <c r="A176" t="s">
        <v>17</v>
      </c>
      <c r="B176">
        <v>0.80300000000000005</v>
      </c>
      <c r="C176">
        <v>0</v>
      </c>
      <c r="D176">
        <v>0</v>
      </c>
      <c r="E176">
        <v>0</v>
      </c>
      <c r="F176">
        <v>0.19</v>
      </c>
      <c r="G176">
        <v>5.0000000000000001E-3</v>
      </c>
      <c r="H176">
        <v>0</v>
      </c>
      <c r="I176">
        <v>0.19500000000000001</v>
      </c>
      <c r="J176">
        <v>0.221</v>
      </c>
      <c r="K176">
        <v>19.905000000000001</v>
      </c>
      <c r="L176">
        <v>958</v>
      </c>
      <c r="N176">
        <f t="shared" si="9"/>
        <v>-0.12999999999999998</v>
      </c>
      <c r="O176">
        <f t="shared" si="10"/>
        <v>488</v>
      </c>
      <c r="P176">
        <f t="shared" si="11"/>
        <v>0.26000000000000156</v>
      </c>
      <c r="R176" t="s">
        <v>27</v>
      </c>
      <c r="S176">
        <v>0.112</v>
      </c>
      <c r="T176">
        <f t="shared" si="12"/>
        <v>-7.9999999999999932E-3</v>
      </c>
      <c r="U176" t="s">
        <v>27</v>
      </c>
      <c r="V176">
        <v>8.6999999999999994E-2</v>
      </c>
      <c r="W176" t="s">
        <v>27</v>
      </c>
      <c r="X176" s="23">
        <v>0.12</v>
      </c>
      <c r="Y176">
        <f t="shared" si="13"/>
        <v>-3.3000000000000002E-2</v>
      </c>
      <c r="Z176" t="s">
        <v>27</v>
      </c>
    </row>
    <row r="177" spans="1:26" x14ac:dyDescent="0.35">
      <c r="A177" t="s">
        <v>18</v>
      </c>
      <c r="B177">
        <v>2E-3</v>
      </c>
      <c r="C177">
        <v>0.13600000000000001</v>
      </c>
      <c r="D177">
        <v>0.214</v>
      </c>
      <c r="E177">
        <v>0.59099999999999997</v>
      </c>
      <c r="F177">
        <v>2.7E-2</v>
      </c>
      <c r="G177">
        <v>6.0000000000000001E-3</v>
      </c>
      <c r="H177">
        <v>1.2999999999999999E-2</v>
      </c>
      <c r="I177">
        <v>6.2E-2</v>
      </c>
      <c r="J177">
        <v>7.3999999999999996E-2</v>
      </c>
      <c r="K177">
        <v>13.394</v>
      </c>
      <c r="L177">
        <v>1465</v>
      </c>
      <c r="N177">
        <f t="shared" si="9"/>
        <v>-1.2999999999999998E-2</v>
      </c>
      <c r="O177">
        <f t="shared" si="10"/>
        <v>408</v>
      </c>
      <c r="P177">
        <f t="shared" si="11"/>
        <v>0.69700000000000095</v>
      </c>
      <c r="R177" t="s">
        <v>14</v>
      </c>
      <c r="S177">
        <v>6.8000000000000005E-2</v>
      </c>
      <c r="T177">
        <f t="shared" si="12"/>
        <v>-3.8999999999999993E-2</v>
      </c>
      <c r="U177" t="s">
        <v>14</v>
      </c>
      <c r="V177">
        <v>6.4000000000000001E-2</v>
      </c>
      <c r="W177" t="s">
        <v>14</v>
      </c>
      <c r="X177" s="23">
        <v>0.107</v>
      </c>
      <c r="Y177">
        <f t="shared" si="13"/>
        <v>-4.2999999999999997E-2</v>
      </c>
      <c r="Z177" t="s">
        <v>14</v>
      </c>
    </row>
    <row r="178" spans="1:26" x14ac:dyDescent="0.35">
      <c r="A178" t="s">
        <v>19</v>
      </c>
      <c r="B178">
        <v>0.02</v>
      </c>
      <c r="C178">
        <v>0</v>
      </c>
      <c r="D178">
        <v>4.5999999999999999E-2</v>
      </c>
      <c r="E178">
        <v>5.0000000000000001E-3</v>
      </c>
      <c r="F178">
        <v>0.124</v>
      </c>
      <c r="G178">
        <v>0.42199999999999999</v>
      </c>
      <c r="H178">
        <v>0</v>
      </c>
      <c r="I178">
        <v>0.154</v>
      </c>
      <c r="J178">
        <v>0.183</v>
      </c>
      <c r="K178">
        <v>51.86</v>
      </c>
      <c r="L178">
        <v>945</v>
      </c>
      <c r="N178">
        <f t="shared" si="9"/>
        <v>1.100000000000001E-2</v>
      </c>
      <c r="O178">
        <f t="shared" si="10"/>
        <v>558</v>
      </c>
      <c r="P178">
        <f t="shared" si="11"/>
        <v>7.5549999999999997</v>
      </c>
      <c r="R178" t="s">
        <v>16</v>
      </c>
      <c r="S178">
        <v>0.16200000000000001</v>
      </c>
      <c r="T178">
        <f t="shared" si="12"/>
        <v>-4.9999999999999989E-2</v>
      </c>
      <c r="U178" t="s">
        <v>16</v>
      </c>
      <c r="V178">
        <v>0.113</v>
      </c>
      <c r="W178" t="s">
        <v>16</v>
      </c>
      <c r="X178" s="23">
        <v>0.21199999999999999</v>
      </c>
      <c r="Y178">
        <f t="shared" si="13"/>
        <v>-9.8999999999999991E-2</v>
      </c>
      <c r="Z178" t="s">
        <v>16</v>
      </c>
    </row>
    <row r="179" spans="1:26" x14ac:dyDescent="0.35">
      <c r="A179" t="s">
        <v>20</v>
      </c>
      <c r="B179">
        <v>0.39700000000000002</v>
      </c>
      <c r="C179">
        <v>8.9999999999999993E-3</v>
      </c>
      <c r="D179">
        <v>0</v>
      </c>
      <c r="E179">
        <v>0</v>
      </c>
      <c r="F179">
        <v>8.0000000000000002E-3</v>
      </c>
      <c r="G179">
        <v>2.5999999999999999E-2</v>
      </c>
      <c r="H179">
        <v>0</v>
      </c>
      <c r="I179">
        <v>0.13400000000000001</v>
      </c>
      <c r="J179">
        <v>0.16200000000000001</v>
      </c>
      <c r="K179">
        <v>11.635</v>
      </c>
      <c r="L179">
        <v>1194</v>
      </c>
      <c r="N179">
        <f t="shared" si="9"/>
        <v>8.0000000000000071E-3</v>
      </c>
      <c r="O179">
        <f t="shared" si="10"/>
        <v>548</v>
      </c>
      <c r="P179">
        <f t="shared" si="11"/>
        <v>0.57699999999999996</v>
      </c>
      <c r="T179">
        <f t="shared" si="12"/>
        <v>-0.22600000000000001</v>
      </c>
      <c r="W179" t="s">
        <v>39</v>
      </c>
      <c r="X179" s="23">
        <v>0.22600000000000001</v>
      </c>
      <c r="Y179">
        <f t="shared" si="13"/>
        <v>-0.22600000000000001</v>
      </c>
      <c r="Z179" t="s">
        <v>39</v>
      </c>
    </row>
    <row r="180" spans="1:26" x14ac:dyDescent="0.35">
      <c r="A180" t="s">
        <v>37</v>
      </c>
      <c r="B180">
        <v>5.0000000000000001E-3</v>
      </c>
      <c r="C180">
        <v>0</v>
      </c>
      <c r="D180">
        <v>0</v>
      </c>
      <c r="E180">
        <v>5.0000000000000001E-3</v>
      </c>
      <c r="F180">
        <v>6.4000000000000001E-2</v>
      </c>
      <c r="G180">
        <v>1E-3</v>
      </c>
      <c r="H180">
        <v>0.03</v>
      </c>
      <c r="I180">
        <v>0.107</v>
      </c>
      <c r="J180">
        <v>0.13700000000000001</v>
      </c>
      <c r="K180">
        <v>27.911999999999999</v>
      </c>
      <c r="L180">
        <v>853</v>
      </c>
      <c r="N180">
        <f t="shared" si="9"/>
        <v>-4.8999999999999988E-2</v>
      </c>
      <c r="O180">
        <f t="shared" si="10"/>
        <v>483</v>
      </c>
      <c r="P180">
        <f t="shared" si="11"/>
        <v>5.0749999999999993</v>
      </c>
      <c r="R180" t="s">
        <v>11</v>
      </c>
      <c r="S180">
        <v>0.23799999999999999</v>
      </c>
      <c r="T180">
        <f t="shared" si="12"/>
        <v>0.13200000000000001</v>
      </c>
      <c r="U180" t="s">
        <v>11</v>
      </c>
      <c r="V180">
        <v>9.6000000000000002E-2</v>
      </c>
      <c r="W180" t="s">
        <v>11</v>
      </c>
      <c r="X180" s="23">
        <v>0.106</v>
      </c>
      <c r="Y180">
        <f t="shared" si="13"/>
        <v>-9.999999999999995E-3</v>
      </c>
      <c r="Z180" t="s">
        <v>11</v>
      </c>
    </row>
    <row r="181" spans="1:26" x14ac:dyDescent="0.35">
      <c r="A181" t="s">
        <v>21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1E-3</v>
      </c>
      <c r="I181">
        <v>0.23100000000000001</v>
      </c>
      <c r="J181">
        <v>0.253</v>
      </c>
      <c r="K181">
        <v>69.177000000000007</v>
      </c>
      <c r="L181">
        <v>1412</v>
      </c>
      <c r="N181">
        <f t="shared" si="9"/>
        <v>1.3000000000000012E-2</v>
      </c>
      <c r="O181">
        <f t="shared" si="10"/>
        <v>508</v>
      </c>
      <c r="P181">
        <f t="shared" si="11"/>
        <v>4.9430000000000121</v>
      </c>
      <c r="R181" t="s">
        <v>6</v>
      </c>
      <c r="S181">
        <v>7.9000000000000001E-2</v>
      </c>
      <c r="T181">
        <f t="shared" si="12"/>
        <v>-6.1000000000000013E-2</v>
      </c>
      <c r="U181" t="s">
        <v>6</v>
      </c>
      <c r="V181">
        <v>8.5000000000000006E-2</v>
      </c>
      <c r="W181" t="s">
        <v>6</v>
      </c>
      <c r="X181" s="23">
        <v>0.14000000000000001</v>
      </c>
      <c r="Y181">
        <f t="shared" si="13"/>
        <v>-5.5000000000000007E-2</v>
      </c>
      <c r="Z181" t="s">
        <v>6</v>
      </c>
    </row>
    <row r="182" spans="1:26" x14ac:dyDescent="0.35">
      <c r="A182" t="s">
        <v>22</v>
      </c>
      <c r="B182">
        <v>0.156</v>
      </c>
      <c r="C182">
        <v>3.2000000000000001E-2</v>
      </c>
      <c r="D182">
        <v>0.30199999999999999</v>
      </c>
      <c r="E182">
        <v>0.44800000000000001</v>
      </c>
      <c r="F182">
        <v>7.4999999999999997E-2</v>
      </c>
      <c r="G182">
        <v>5.2999999999999999E-2</v>
      </c>
      <c r="H182">
        <v>0.55600000000000005</v>
      </c>
      <c r="I182">
        <v>4.9000000000000002E-2</v>
      </c>
      <c r="J182">
        <v>8.1000000000000003E-2</v>
      </c>
      <c r="K182">
        <v>24.274000000000001</v>
      </c>
      <c r="L182">
        <v>489</v>
      </c>
      <c r="N182">
        <f t="shared" si="9"/>
        <v>-3.6000000000000004E-2</v>
      </c>
      <c r="O182">
        <f t="shared" si="10"/>
        <v>225</v>
      </c>
      <c r="P182">
        <f t="shared" si="11"/>
        <v>-1.4109999999999978</v>
      </c>
      <c r="R182" t="s">
        <v>7</v>
      </c>
      <c r="S182">
        <v>7.5999999999999998E-2</v>
      </c>
      <c r="T182">
        <f t="shared" si="12"/>
        <v>-2.0000000000000004E-2</v>
      </c>
      <c r="U182" t="s">
        <v>7</v>
      </c>
      <c r="V182">
        <v>5.5E-2</v>
      </c>
      <c r="W182" t="s">
        <v>7</v>
      </c>
      <c r="X182" s="29">
        <v>9.6000000000000002E-2</v>
      </c>
      <c r="Y182">
        <f t="shared" si="13"/>
        <v>-4.1000000000000002E-2</v>
      </c>
      <c r="Z182" t="s">
        <v>7</v>
      </c>
    </row>
    <row r="183" spans="1:26" x14ac:dyDescent="0.35">
      <c r="A183" t="s">
        <v>23</v>
      </c>
      <c r="B183">
        <v>0</v>
      </c>
      <c r="C183">
        <v>0</v>
      </c>
      <c r="D183">
        <v>4.9000000000000002E-2</v>
      </c>
      <c r="E183">
        <v>0.42399999999999999</v>
      </c>
      <c r="F183">
        <v>0</v>
      </c>
      <c r="G183">
        <v>7.9000000000000001E-2</v>
      </c>
      <c r="H183">
        <v>0</v>
      </c>
      <c r="I183">
        <v>0.124</v>
      </c>
      <c r="J183">
        <v>0.13900000000000001</v>
      </c>
      <c r="K183">
        <v>140.06200000000001</v>
      </c>
      <c r="L183">
        <v>2491</v>
      </c>
      <c r="N183">
        <f t="shared" si="9"/>
        <v>-2.4999999999999994E-2</v>
      </c>
      <c r="O183">
        <f t="shared" si="10"/>
        <v>1127</v>
      </c>
      <c r="P183">
        <f t="shared" si="11"/>
        <v>14.920000000000016</v>
      </c>
      <c r="T183">
        <f t="shared" si="12"/>
        <v>-0.10100000000000001</v>
      </c>
      <c r="W183" t="s">
        <v>35</v>
      </c>
      <c r="X183" s="23">
        <v>0.10100000000000001</v>
      </c>
      <c r="Y183">
        <f t="shared" si="13"/>
        <v>-0.10100000000000001</v>
      </c>
      <c r="Z183" t="s">
        <v>35</v>
      </c>
    </row>
    <row r="184" spans="1:26" x14ac:dyDescent="0.35">
      <c r="A184" t="s">
        <v>24</v>
      </c>
      <c r="B184">
        <v>2E-3</v>
      </c>
      <c r="C184">
        <v>0.23599999999999999</v>
      </c>
      <c r="D184">
        <v>0</v>
      </c>
      <c r="E184">
        <v>0</v>
      </c>
      <c r="F184">
        <v>0.68500000000000005</v>
      </c>
      <c r="G184">
        <v>3.4000000000000002E-2</v>
      </c>
      <c r="H184">
        <v>7.0000000000000001E-3</v>
      </c>
      <c r="I184">
        <v>0.115</v>
      </c>
      <c r="J184">
        <v>0.13100000000000001</v>
      </c>
      <c r="K184">
        <v>17.507000000000001</v>
      </c>
      <c r="L184">
        <v>856</v>
      </c>
      <c r="N184">
        <f t="shared" si="9"/>
        <v>2.8000000000000011E-2</v>
      </c>
      <c r="O184">
        <f t="shared" si="10"/>
        <v>579</v>
      </c>
      <c r="P184">
        <f t="shared" si="11"/>
        <v>2.7280000000000015</v>
      </c>
      <c r="R184" t="s">
        <v>18</v>
      </c>
      <c r="S184">
        <v>8.6999999999999994E-2</v>
      </c>
      <c r="T184">
        <f t="shared" si="12"/>
        <v>-3.5000000000000003E-2</v>
      </c>
      <c r="U184" t="s">
        <v>18</v>
      </c>
      <c r="V184">
        <v>7.3999999999999996E-2</v>
      </c>
      <c r="W184" t="s">
        <v>18</v>
      </c>
      <c r="X184" s="23">
        <v>0.122</v>
      </c>
      <c r="Y184">
        <f t="shared" si="13"/>
        <v>-4.8000000000000001E-2</v>
      </c>
      <c r="Z184" t="s">
        <v>18</v>
      </c>
    </row>
    <row r="185" spans="1:26" x14ac:dyDescent="0.35">
      <c r="A185" t="s">
        <v>25</v>
      </c>
      <c r="B185">
        <v>0.39200000000000002</v>
      </c>
      <c r="C185">
        <v>3.2000000000000001E-2</v>
      </c>
      <c r="D185">
        <v>0.25600000000000001</v>
      </c>
      <c r="E185">
        <v>0.45</v>
      </c>
      <c r="F185">
        <v>0.1</v>
      </c>
      <c r="G185">
        <v>0.19600000000000001</v>
      </c>
      <c r="H185">
        <v>4.0000000000000001E-3</v>
      </c>
      <c r="I185">
        <v>3.1E-2</v>
      </c>
      <c r="J185">
        <v>4.4999999999999998E-2</v>
      </c>
      <c r="K185">
        <v>55.055999999999997</v>
      </c>
      <c r="L185">
        <v>704</v>
      </c>
      <c r="N185">
        <f t="shared" si="9"/>
        <v>-8.2000000000000003E-2</v>
      </c>
      <c r="O185">
        <f t="shared" si="10"/>
        <v>545</v>
      </c>
      <c r="P185">
        <f t="shared" si="11"/>
        <v>10.032999999999994</v>
      </c>
      <c r="R185" t="s">
        <v>10</v>
      </c>
      <c r="S185">
        <v>0.253</v>
      </c>
      <c r="T185">
        <f t="shared" si="12"/>
        <v>5.6999999999999995E-2</v>
      </c>
      <c r="U185" t="s">
        <v>10</v>
      </c>
      <c r="V185">
        <v>0.23899999999999999</v>
      </c>
      <c r="W185" t="s">
        <v>10</v>
      </c>
      <c r="X185" s="23">
        <v>0.19600000000000001</v>
      </c>
      <c r="Y185">
        <f t="shared" si="13"/>
        <v>4.2999999999999983E-2</v>
      </c>
      <c r="Z185" t="s">
        <v>10</v>
      </c>
    </row>
    <row r="186" spans="1:26" x14ac:dyDescent="0.35">
      <c r="A186" t="s">
        <v>26</v>
      </c>
      <c r="B186">
        <v>0.18</v>
      </c>
      <c r="C186">
        <v>0.49099999999999999</v>
      </c>
      <c r="D186">
        <v>8.9999999999999993E-3</v>
      </c>
      <c r="E186">
        <v>2E-3</v>
      </c>
      <c r="F186">
        <v>1E-3</v>
      </c>
      <c r="G186">
        <v>8.9999999999999993E-3</v>
      </c>
      <c r="H186">
        <v>3.0000000000000001E-3</v>
      </c>
      <c r="I186">
        <v>7.9000000000000001E-2</v>
      </c>
      <c r="J186">
        <v>0.1</v>
      </c>
      <c r="K186">
        <v>14.814</v>
      </c>
      <c r="L186">
        <v>803</v>
      </c>
      <c r="N186">
        <f t="shared" si="9"/>
        <v>-1.4999999999999999E-2</v>
      </c>
      <c r="O186">
        <f t="shared" si="10"/>
        <v>501</v>
      </c>
      <c r="P186">
        <f t="shared" si="11"/>
        <v>0.93599999999999994</v>
      </c>
      <c r="T186">
        <f t="shared" si="12"/>
        <v>-0.42099999999999999</v>
      </c>
      <c r="W186" t="s">
        <v>38</v>
      </c>
      <c r="X186" s="23">
        <v>0.42099999999999999</v>
      </c>
      <c r="Y186">
        <f t="shared" si="13"/>
        <v>-0.42099999999999999</v>
      </c>
      <c r="Z186" t="s">
        <v>38</v>
      </c>
    </row>
    <row r="187" spans="1:26" x14ac:dyDescent="0.35">
      <c r="A187" t="s">
        <v>27</v>
      </c>
      <c r="B187">
        <v>0.32300000000000001</v>
      </c>
      <c r="C187">
        <v>0.13300000000000001</v>
      </c>
      <c r="D187">
        <v>0.54400000000000004</v>
      </c>
      <c r="E187">
        <v>0.622</v>
      </c>
      <c r="F187">
        <v>2E-3</v>
      </c>
      <c r="G187">
        <v>0.70099999999999996</v>
      </c>
      <c r="H187">
        <v>0.29599999999999999</v>
      </c>
      <c r="I187">
        <v>5.7000000000000002E-2</v>
      </c>
      <c r="J187">
        <v>8.6999999999999994E-2</v>
      </c>
      <c r="K187">
        <v>34.072000000000003</v>
      </c>
      <c r="L187">
        <v>631</v>
      </c>
      <c r="N187">
        <f t="shared" si="9"/>
        <v>-2.5000000000000008E-2</v>
      </c>
      <c r="O187">
        <f t="shared" si="10"/>
        <v>321</v>
      </c>
      <c r="P187">
        <f t="shared" si="11"/>
        <v>2.2580000000000027</v>
      </c>
      <c r="R187" t="s">
        <v>15</v>
      </c>
      <c r="S187">
        <v>0.13800000000000001</v>
      </c>
      <c r="T187">
        <f t="shared" si="12"/>
        <v>-0.16399999999999998</v>
      </c>
      <c r="U187" t="s">
        <v>15</v>
      </c>
      <c r="V187">
        <v>8.8999999999999996E-2</v>
      </c>
      <c r="W187" t="s">
        <v>15</v>
      </c>
      <c r="X187" s="23">
        <v>0.30199999999999999</v>
      </c>
      <c r="Y187">
        <f t="shared" si="13"/>
        <v>-0.21299999999999999</v>
      </c>
      <c r="Z187" t="s">
        <v>15</v>
      </c>
    </row>
    <row r="188" spans="1:26" x14ac:dyDescent="0.35">
      <c r="R188" t="s">
        <v>21</v>
      </c>
      <c r="S188">
        <v>0.24</v>
      </c>
      <c r="T188">
        <f t="shared" si="12"/>
        <v>3.2000000000000001E-2</v>
      </c>
      <c r="U188" t="s">
        <v>21</v>
      </c>
      <c r="V188">
        <v>0.253</v>
      </c>
      <c r="W188" t="s">
        <v>21</v>
      </c>
      <c r="X188" s="23">
        <v>0.20799999999999999</v>
      </c>
      <c r="Y188">
        <f t="shared" si="13"/>
        <v>4.5000000000000012E-2</v>
      </c>
      <c r="Z188" t="s">
        <v>21</v>
      </c>
    </row>
    <row r="189" spans="1:26" x14ac:dyDescent="0.35">
      <c r="R189" t="s">
        <v>20</v>
      </c>
      <c r="S189">
        <v>0.154</v>
      </c>
      <c r="T189">
        <f t="shared" si="12"/>
        <v>-3.7000000000000005E-2</v>
      </c>
      <c r="U189" t="s">
        <v>20</v>
      </c>
      <c r="V189">
        <v>0.16200000000000001</v>
      </c>
      <c r="W189" t="s">
        <v>20</v>
      </c>
      <c r="X189" s="23">
        <v>0.191</v>
      </c>
      <c r="Y189">
        <f t="shared" si="13"/>
        <v>-2.8999999999999998E-2</v>
      </c>
      <c r="Z189" t="s">
        <v>20</v>
      </c>
    </row>
    <row r="190" spans="1:26" x14ac:dyDescent="0.35">
      <c r="R190" t="s">
        <v>8</v>
      </c>
      <c r="S190">
        <v>0.12</v>
      </c>
      <c r="T190">
        <f t="shared" si="12"/>
        <v>-3.4000000000000002E-2</v>
      </c>
      <c r="U190" t="s">
        <v>8</v>
      </c>
      <c r="V190">
        <v>6.9000000000000006E-2</v>
      </c>
      <c r="W190" t="s">
        <v>8</v>
      </c>
      <c r="X190" s="23">
        <v>0.154</v>
      </c>
      <c r="Y190">
        <f t="shared" si="13"/>
        <v>-8.4999999999999992E-2</v>
      </c>
      <c r="Z190" t="s">
        <v>8</v>
      </c>
    </row>
    <row r="191" spans="1:26" x14ac:dyDescent="0.35">
      <c r="R191" t="s">
        <v>37</v>
      </c>
      <c r="S191">
        <v>0.186</v>
      </c>
      <c r="T191">
        <f t="shared" si="12"/>
        <v>7.2999999999999995E-2</v>
      </c>
      <c r="U191" t="s">
        <v>37</v>
      </c>
      <c r="V191">
        <v>0.13700000000000001</v>
      </c>
      <c r="W191" t="s">
        <v>37</v>
      </c>
      <c r="X191" s="23">
        <v>0.113</v>
      </c>
      <c r="Y191">
        <f t="shared" si="13"/>
        <v>2.4000000000000007E-2</v>
      </c>
      <c r="Z191" t="s">
        <v>37</v>
      </c>
    </row>
    <row r="192" spans="1:26" x14ac:dyDescent="0.35">
      <c r="R192" t="s">
        <v>19</v>
      </c>
      <c r="S192">
        <v>0.17199999999999999</v>
      </c>
      <c r="T192">
        <f t="shared" si="12"/>
        <v>7.2999999999999982E-2</v>
      </c>
      <c r="U192" t="s">
        <v>19</v>
      </c>
      <c r="V192">
        <v>0.183</v>
      </c>
      <c r="W192" t="s">
        <v>19</v>
      </c>
      <c r="X192" s="29">
        <v>9.9000000000000005E-2</v>
      </c>
      <c r="Y192">
        <f t="shared" si="13"/>
        <v>8.3999999999999991E-2</v>
      </c>
      <c r="Z192" t="s">
        <v>19</v>
      </c>
    </row>
  </sheetData>
  <sortState ref="R164:S187">
    <sortCondition ref="R164"/>
  </sortState>
  <conditionalFormatting sqref="I1:I53 I78:I80 I105:I108 I133:I135 I160:I163 I188:I1048576 V164:V171 V174:V178 V180:V182 V184:V185 V187:V192 S164:S171 S174:S178 S180:S182 S184:S185 S187:S192">
    <cfRule type="cellIs" dxfId="128" priority="21" operator="greaterThan">
      <formula>0.1</formula>
    </cfRule>
  </conditionalFormatting>
  <conditionalFormatting sqref="B1:G1048576">
    <cfRule type="cellIs" dxfId="127" priority="19" operator="lessThan">
      <formula>0.01</formula>
    </cfRule>
    <cfRule type="cellIs" dxfId="126" priority="20" operator="lessThan">
      <formula>0.05</formula>
    </cfRule>
  </conditionalFormatting>
  <conditionalFormatting sqref="L55:L77">
    <cfRule type="cellIs" dxfId="125" priority="18" operator="greaterThan">
      <formula>0.1</formula>
    </cfRule>
  </conditionalFormatting>
  <conditionalFormatting sqref="H55:H77">
    <cfRule type="cellIs" dxfId="124" priority="17" operator="greaterThan">
      <formula>0.1</formula>
    </cfRule>
  </conditionalFormatting>
  <conditionalFormatting sqref="H81:H104">
    <cfRule type="cellIs" dxfId="123" priority="15" operator="lessThan">
      <formula>0.01</formula>
    </cfRule>
    <cfRule type="cellIs" dxfId="122" priority="16" operator="lessThan">
      <formula>0.05</formula>
    </cfRule>
  </conditionalFormatting>
  <conditionalFormatting sqref="J81:J104">
    <cfRule type="cellIs" dxfId="121" priority="14" operator="greaterThan">
      <formula>0.1</formula>
    </cfRule>
  </conditionalFormatting>
  <conditionalFormatting sqref="H109:H132">
    <cfRule type="cellIs" dxfId="120" priority="12" operator="lessThan">
      <formula>0.01</formula>
    </cfRule>
    <cfRule type="cellIs" dxfId="119" priority="13" operator="lessThan">
      <formula>0.05</formula>
    </cfRule>
  </conditionalFormatting>
  <conditionalFormatting sqref="J109:J132">
    <cfRule type="cellIs" dxfId="118" priority="11" operator="greaterThan">
      <formula>0.1</formula>
    </cfRule>
  </conditionalFormatting>
  <conditionalFormatting sqref="J136:J159">
    <cfRule type="cellIs" dxfId="117" priority="8" operator="greaterThan">
      <formula>0.1</formula>
    </cfRule>
  </conditionalFormatting>
  <conditionalFormatting sqref="H136:H159">
    <cfRule type="cellIs" dxfId="116" priority="9" operator="lessThan">
      <formula>0.01</formula>
    </cfRule>
    <cfRule type="cellIs" dxfId="115" priority="10" operator="lessThan">
      <formula>0.05</formula>
    </cfRule>
  </conditionalFormatting>
  <conditionalFormatting sqref="J164:J187">
    <cfRule type="cellIs" dxfId="114" priority="5" operator="greaterThan">
      <formula>0.1</formula>
    </cfRule>
  </conditionalFormatting>
  <conditionalFormatting sqref="H164:H187">
    <cfRule type="cellIs" dxfId="113" priority="6" operator="lessThan">
      <formula>0.01</formula>
    </cfRule>
    <cfRule type="cellIs" dxfId="112" priority="7" operator="lessThan">
      <formula>0.05</formula>
    </cfRule>
  </conditionalFormatting>
  <conditionalFormatting sqref="Y164:Y192">
    <cfRule type="cellIs" dxfId="111" priority="3" operator="greaterThan">
      <formula>0</formula>
    </cfRule>
  </conditionalFormatting>
  <conditionalFormatting sqref="T164:T192">
    <cfRule type="cellIs" dxfId="110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3"/>
  <sheetViews>
    <sheetView topLeftCell="AV1" workbookViewId="0">
      <selection activeCell="BH4" sqref="BH4"/>
    </sheetView>
  </sheetViews>
  <sheetFormatPr defaultRowHeight="14.5" x14ac:dyDescent="0.35"/>
  <cols>
    <col min="1" max="1" width="15.54296875" customWidth="1"/>
    <col min="7" max="7" width="9.6328125" customWidth="1"/>
    <col min="8" max="8" width="10.7265625" customWidth="1"/>
    <col min="9" max="9" width="10.26953125" customWidth="1"/>
    <col min="17" max="17" width="15.54296875" customWidth="1"/>
    <col min="21" max="21" width="9.90625" customWidth="1"/>
    <col min="22" max="22" width="11.08984375" customWidth="1"/>
    <col min="23" max="23" width="9.6328125" customWidth="1"/>
    <col min="53" max="53" width="12.81640625" customWidth="1"/>
  </cols>
  <sheetData>
    <row r="1" spans="1:64" x14ac:dyDescent="0.35">
      <c r="Q1">
        <v>2019</v>
      </c>
    </row>
    <row r="2" spans="1:64" x14ac:dyDescent="0.35">
      <c r="A2" s="1"/>
      <c r="B2" s="127" t="s">
        <v>107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9"/>
      <c r="N2" s="2"/>
      <c r="O2" s="3"/>
      <c r="Q2" s="1"/>
      <c r="R2" s="127" t="s">
        <v>107</v>
      </c>
      <c r="S2" s="128"/>
      <c r="T2" s="128"/>
      <c r="U2" s="128"/>
      <c r="V2" s="128"/>
      <c r="W2" s="128"/>
      <c r="X2" s="128"/>
      <c r="Y2" s="128"/>
      <c r="Z2" s="128"/>
      <c r="AA2" s="129"/>
      <c r="AB2" s="2"/>
      <c r="AC2" s="3"/>
      <c r="BA2">
        <v>2021</v>
      </c>
      <c r="BB2" t="s">
        <v>161</v>
      </c>
    </row>
    <row r="3" spans="1:64" x14ac:dyDescent="0.35">
      <c r="A3" s="1"/>
      <c r="B3" s="4"/>
      <c r="C3" s="133" t="s">
        <v>111</v>
      </c>
      <c r="D3" s="135" t="s">
        <v>40</v>
      </c>
      <c r="E3" s="133" t="s">
        <v>1</v>
      </c>
      <c r="F3" s="130" t="s">
        <v>108</v>
      </c>
      <c r="G3" s="131"/>
      <c r="H3" s="130" t="s">
        <v>109</v>
      </c>
      <c r="I3" s="132"/>
      <c r="J3" s="131"/>
      <c r="K3" s="130" t="s">
        <v>110</v>
      </c>
      <c r="L3" s="132"/>
      <c r="M3" s="131"/>
      <c r="N3" s="5"/>
      <c r="O3" s="6"/>
      <c r="Q3" s="1"/>
      <c r="R3" s="4"/>
      <c r="S3" s="133" t="s">
        <v>111</v>
      </c>
      <c r="T3" s="130" t="s">
        <v>108</v>
      </c>
      <c r="U3" s="131"/>
      <c r="V3" s="130" t="s">
        <v>109</v>
      </c>
      <c r="W3" s="132"/>
      <c r="X3" s="131"/>
      <c r="Y3" s="130" t="s">
        <v>110</v>
      </c>
      <c r="Z3" s="132"/>
      <c r="AA3" s="131"/>
      <c r="AB3" s="5"/>
      <c r="AC3" s="6"/>
      <c r="AE3">
        <v>2020</v>
      </c>
    </row>
    <row r="4" spans="1:64" ht="39.5" x14ac:dyDescent="0.35">
      <c r="A4" s="7" t="s">
        <v>0</v>
      </c>
      <c r="B4" s="8" t="s">
        <v>46</v>
      </c>
      <c r="C4" s="134"/>
      <c r="D4" s="136"/>
      <c r="E4" s="134"/>
      <c r="F4" s="10" t="s">
        <v>112</v>
      </c>
      <c r="G4" s="9" t="s">
        <v>113</v>
      </c>
      <c r="H4" s="10" t="s">
        <v>114</v>
      </c>
      <c r="I4" s="11" t="s">
        <v>115</v>
      </c>
      <c r="J4" s="9" t="s">
        <v>116</v>
      </c>
      <c r="K4" s="10" t="s">
        <v>117</v>
      </c>
      <c r="L4" s="11" t="s">
        <v>118</v>
      </c>
      <c r="M4" s="9" t="s">
        <v>119</v>
      </c>
      <c r="N4" s="12"/>
      <c r="O4" s="8" t="s">
        <v>3</v>
      </c>
      <c r="Q4" s="7" t="s">
        <v>0</v>
      </c>
      <c r="R4" s="8" t="s">
        <v>46</v>
      </c>
      <c r="S4" s="134"/>
      <c r="T4" s="10" t="s">
        <v>112</v>
      </c>
      <c r="U4" s="9" t="s">
        <v>113</v>
      </c>
      <c r="V4" s="10" t="s">
        <v>114</v>
      </c>
      <c r="W4" s="11" t="s">
        <v>115</v>
      </c>
      <c r="X4" s="9" t="s">
        <v>116</v>
      </c>
      <c r="Y4" s="10" t="s">
        <v>117</v>
      </c>
      <c r="Z4" s="11" t="s">
        <v>118</v>
      </c>
      <c r="AA4" s="9" t="s">
        <v>119</v>
      </c>
      <c r="AB4" s="12"/>
      <c r="AC4" s="8" t="s">
        <v>3</v>
      </c>
      <c r="AE4" t="s">
        <v>0</v>
      </c>
      <c r="AF4" t="s">
        <v>46</v>
      </c>
      <c r="AG4" t="s">
        <v>113</v>
      </c>
      <c r="AH4" t="s">
        <v>115</v>
      </c>
      <c r="AI4" t="s">
        <v>87</v>
      </c>
      <c r="AJ4" t="s">
        <v>2</v>
      </c>
      <c r="AK4" t="s">
        <v>3</v>
      </c>
      <c r="AL4" t="s">
        <v>4</v>
      </c>
      <c r="AM4" t="s">
        <v>5</v>
      </c>
      <c r="AN4" t="s">
        <v>139</v>
      </c>
      <c r="AP4" t="s">
        <v>0</v>
      </c>
      <c r="AQ4" t="s">
        <v>46</v>
      </c>
      <c r="AR4" t="s">
        <v>113</v>
      </c>
      <c r="AS4" t="s">
        <v>40</v>
      </c>
      <c r="AT4" t="s">
        <v>1</v>
      </c>
      <c r="AU4" t="s">
        <v>115</v>
      </c>
      <c r="AV4" t="s">
        <v>87</v>
      </c>
      <c r="AW4" t="s">
        <v>2</v>
      </c>
      <c r="AX4" t="s">
        <v>3</v>
      </c>
      <c r="BA4" t="s">
        <v>0</v>
      </c>
      <c r="BB4" t="s">
        <v>46</v>
      </c>
      <c r="BC4" t="s">
        <v>143</v>
      </c>
      <c r="BD4" t="s">
        <v>144</v>
      </c>
      <c r="BE4" t="s">
        <v>145</v>
      </c>
      <c r="BF4" t="s">
        <v>40</v>
      </c>
      <c r="BG4" t="s">
        <v>1</v>
      </c>
      <c r="BH4" t="s">
        <v>115</v>
      </c>
      <c r="BI4" t="s">
        <v>2</v>
      </c>
      <c r="BJ4" t="s">
        <v>3</v>
      </c>
      <c r="BK4" t="s">
        <v>4</v>
      </c>
      <c r="BL4" t="s">
        <v>5</v>
      </c>
    </row>
    <row r="5" spans="1:64" x14ac:dyDescent="0.35">
      <c r="A5" s="13" t="s">
        <v>6</v>
      </c>
      <c r="B5" s="40">
        <v>0.107</v>
      </c>
      <c r="C5" s="52"/>
      <c r="D5" s="52">
        <v>6.5000000000000002E-2</v>
      </c>
      <c r="E5" s="53">
        <v>7.0000000000000007E-2</v>
      </c>
      <c r="F5" s="58">
        <v>5.0000000000000001E-3</v>
      </c>
      <c r="G5" s="56"/>
      <c r="H5" s="43"/>
      <c r="I5" s="41">
        <v>0.01</v>
      </c>
      <c r="J5" s="42"/>
      <c r="K5" s="43"/>
      <c r="L5" s="44"/>
      <c r="M5" s="42">
        <v>1</v>
      </c>
      <c r="N5" s="45"/>
      <c r="O5" s="44">
        <v>9.7000000000000003E-2</v>
      </c>
      <c r="Q5" s="13" t="s">
        <v>35</v>
      </c>
      <c r="R5" s="14">
        <v>0.16</v>
      </c>
      <c r="S5" s="15">
        <v>0.20399999999999999</v>
      </c>
      <c r="T5" s="16">
        <v>0</v>
      </c>
      <c r="U5" s="17"/>
      <c r="V5" s="18">
        <v>1E-3</v>
      </c>
      <c r="W5" s="19"/>
      <c r="X5" s="17"/>
      <c r="Y5" s="20">
        <v>1.2999999999999999E-2</v>
      </c>
      <c r="Z5" s="19"/>
      <c r="AA5" s="17"/>
      <c r="AB5" s="2"/>
      <c r="AC5" s="21">
        <v>0.10100000000000001</v>
      </c>
      <c r="AE5" t="s">
        <v>6</v>
      </c>
      <c r="AF5">
        <v>0.12</v>
      </c>
      <c r="AG5">
        <v>7.0000000000000001E-3</v>
      </c>
      <c r="AH5">
        <v>3.0000000000000001E-3</v>
      </c>
      <c r="AI5">
        <v>0</v>
      </c>
      <c r="AJ5">
        <v>8.1000000000000003E-2</v>
      </c>
      <c r="AK5">
        <v>0.10100000000000001</v>
      </c>
      <c r="AL5">
        <v>21.547000000000001</v>
      </c>
      <c r="AM5">
        <v>814</v>
      </c>
      <c r="AP5" t="s">
        <v>6</v>
      </c>
      <c r="AQ5">
        <v>0.53200000000000003</v>
      </c>
      <c r="AR5">
        <v>5.0000000000000001E-3</v>
      </c>
      <c r="AS5">
        <v>0.443</v>
      </c>
      <c r="AT5">
        <v>4.1000000000000002E-2</v>
      </c>
      <c r="AU5">
        <v>0.31</v>
      </c>
      <c r="AV5">
        <v>7.0000000000000001E-3</v>
      </c>
      <c r="AW5">
        <v>7.2999999999999995E-2</v>
      </c>
      <c r="AX5">
        <v>9.5000000000000001E-2</v>
      </c>
      <c r="BA5" t="s">
        <v>9</v>
      </c>
      <c r="BB5">
        <v>3.5999999999999997E-2</v>
      </c>
      <c r="BC5">
        <v>0.14899999999999999</v>
      </c>
      <c r="BD5">
        <v>8.2000000000000003E-2</v>
      </c>
      <c r="BE5">
        <v>0.13600000000000001</v>
      </c>
      <c r="BF5">
        <v>2E-3</v>
      </c>
      <c r="BG5">
        <v>0</v>
      </c>
      <c r="BH5">
        <v>0.161</v>
      </c>
      <c r="BI5">
        <v>2.9000000000000001E-2</v>
      </c>
      <c r="BJ5">
        <v>4.1000000000000002E-2</v>
      </c>
      <c r="BK5">
        <v>128.63</v>
      </c>
      <c r="BL5">
        <v>2252</v>
      </c>
    </row>
    <row r="6" spans="1:64" x14ac:dyDescent="0.35">
      <c r="A6" s="22" t="s">
        <v>7</v>
      </c>
      <c r="B6" s="46">
        <v>2.4E-2</v>
      </c>
      <c r="C6" s="54"/>
      <c r="D6" s="54">
        <v>1E-3</v>
      </c>
      <c r="E6" s="55">
        <v>1E-3</v>
      </c>
      <c r="F6" s="59">
        <v>1</v>
      </c>
      <c r="G6" s="57"/>
      <c r="H6" s="50"/>
      <c r="I6" s="48">
        <v>0.47599999999999998</v>
      </c>
      <c r="J6" s="49"/>
      <c r="K6" s="50"/>
      <c r="L6" s="51"/>
      <c r="M6" s="49">
        <v>0.33300000000000002</v>
      </c>
      <c r="N6" s="45"/>
      <c r="O6" s="51">
        <v>4.2999999999999997E-2</v>
      </c>
      <c r="Q6" s="22" t="s">
        <v>28</v>
      </c>
      <c r="R6" s="23">
        <v>2E-3</v>
      </c>
      <c r="S6" s="24">
        <v>3.9E-2</v>
      </c>
      <c r="T6" s="25">
        <v>0.54300000000000004</v>
      </c>
      <c r="U6" s="26"/>
      <c r="V6" s="27">
        <v>1E-3</v>
      </c>
      <c r="W6" s="28"/>
      <c r="X6" s="26"/>
      <c r="Y6" s="27">
        <v>0</v>
      </c>
      <c r="Z6" s="28"/>
      <c r="AA6" s="26"/>
      <c r="AB6" s="2"/>
      <c r="AC6" s="29">
        <v>7.1999999999999995E-2</v>
      </c>
      <c r="AE6" t="s">
        <v>7</v>
      </c>
      <c r="AF6">
        <v>5.6000000000000001E-2</v>
      </c>
      <c r="AG6">
        <v>0</v>
      </c>
      <c r="AH6">
        <v>0.02</v>
      </c>
      <c r="AI6">
        <v>0.28999999999999998</v>
      </c>
      <c r="AJ6">
        <v>2.1999999999999999E-2</v>
      </c>
      <c r="AK6">
        <v>2.7E-2</v>
      </c>
      <c r="AL6">
        <v>20.591000000000001</v>
      </c>
      <c r="AM6">
        <v>1289</v>
      </c>
      <c r="AP6" t="s">
        <v>7</v>
      </c>
      <c r="AQ6">
        <v>3.1E-2</v>
      </c>
      <c r="AR6">
        <v>1.2E-2</v>
      </c>
      <c r="AS6">
        <v>2E-3</v>
      </c>
      <c r="AT6">
        <v>1</v>
      </c>
      <c r="AU6">
        <v>0.223</v>
      </c>
      <c r="AV6">
        <v>1</v>
      </c>
      <c r="AW6">
        <v>3.2000000000000001E-2</v>
      </c>
      <c r="AX6">
        <v>4.2999999999999997E-2</v>
      </c>
      <c r="BA6" t="s">
        <v>11</v>
      </c>
      <c r="BB6">
        <v>0.222</v>
      </c>
      <c r="BC6">
        <v>2.1999999999999999E-2</v>
      </c>
      <c r="BD6">
        <v>0</v>
      </c>
      <c r="BE6">
        <v>8.9999999999999993E-3</v>
      </c>
      <c r="BF6">
        <v>0</v>
      </c>
      <c r="BG6">
        <v>0</v>
      </c>
      <c r="BH6">
        <v>0.13900000000000001</v>
      </c>
      <c r="BI6">
        <v>4.8000000000000001E-2</v>
      </c>
      <c r="BJ6">
        <v>5.7000000000000002E-2</v>
      </c>
      <c r="BK6">
        <v>585.56899999999996</v>
      </c>
      <c r="BL6">
        <v>3742</v>
      </c>
    </row>
    <row r="7" spans="1:64" x14ac:dyDescent="0.35">
      <c r="A7" s="22" t="s">
        <v>8</v>
      </c>
      <c r="B7" s="46">
        <v>0</v>
      </c>
      <c r="C7" s="54"/>
      <c r="D7" s="54">
        <v>3.0000000000000001E-3</v>
      </c>
      <c r="E7" s="55">
        <v>4.0000000000000001E-3</v>
      </c>
      <c r="F7" s="59">
        <v>0.246</v>
      </c>
      <c r="G7" s="57"/>
      <c r="H7" s="50"/>
      <c r="I7" s="48">
        <v>2.7E-2</v>
      </c>
      <c r="J7" s="49"/>
      <c r="K7" s="50"/>
      <c r="L7" s="51"/>
      <c r="M7" s="49">
        <v>0.01</v>
      </c>
      <c r="N7" s="45"/>
      <c r="O7" s="51">
        <v>0.13700000000000001</v>
      </c>
      <c r="Q7" s="22" t="s">
        <v>18</v>
      </c>
      <c r="R7" s="23">
        <v>4.9000000000000002E-2</v>
      </c>
      <c r="S7" s="24">
        <v>2.5000000000000001E-2</v>
      </c>
      <c r="T7" s="25">
        <v>0.11</v>
      </c>
      <c r="U7" s="26"/>
      <c r="V7" s="27">
        <v>0</v>
      </c>
      <c r="W7" s="28"/>
      <c r="X7" s="26"/>
      <c r="Y7" s="30"/>
      <c r="Z7" s="31">
        <v>0</v>
      </c>
      <c r="AA7" s="26"/>
      <c r="AB7" s="2"/>
      <c r="AC7" s="23">
        <v>0.122</v>
      </c>
      <c r="AE7" t="s">
        <v>8</v>
      </c>
      <c r="AF7">
        <v>0</v>
      </c>
      <c r="AG7">
        <v>0.41499999999999998</v>
      </c>
      <c r="AH7">
        <v>0.154</v>
      </c>
      <c r="AI7">
        <v>0.122</v>
      </c>
      <c r="AJ7">
        <v>2.4E-2</v>
      </c>
      <c r="AK7">
        <v>3.3000000000000002E-2</v>
      </c>
      <c r="AL7">
        <v>28.065000000000001</v>
      </c>
      <c r="AM7">
        <v>755</v>
      </c>
      <c r="AP7" t="s">
        <v>8</v>
      </c>
      <c r="AQ7">
        <v>0</v>
      </c>
      <c r="AR7">
        <v>5.0000000000000001E-3</v>
      </c>
      <c r="AS7">
        <v>5.0000000000000001E-3</v>
      </c>
      <c r="AT7">
        <v>0.54200000000000004</v>
      </c>
      <c r="AU7">
        <v>0.156</v>
      </c>
      <c r="AV7">
        <v>0.629</v>
      </c>
      <c r="AW7">
        <v>5.8000000000000003E-2</v>
      </c>
      <c r="AX7">
        <v>7.2999999999999995E-2</v>
      </c>
      <c r="BA7" t="s">
        <v>20</v>
      </c>
      <c r="BB7">
        <v>0.53200000000000003</v>
      </c>
      <c r="BC7">
        <v>3.0000000000000001E-3</v>
      </c>
      <c r="BD7">
        <v>1.9E-2</v>
      </c>
      <c r="BE7">
        <v>0.13800000000000001</v>
      </c>
      <c r="BF7">
        <v>6.4000000000000001E-2</v>
      </c>
      <c r="BG7">
        <v>6.3E-2</v>
      </c>
      <c r="BH7">
        <v>0</v>
      </c>
      <c r="BI7">
        <v>7.8E-2</v>
      </c>
      <c r="BJ7">
        <v>9.8000000000000004E-2</v>
      </c>
      <c r="BK7">
        <v>55.920999999999999</v>
      </c>
      <c r="BL7">
        <v>1701</v>
      </c>
    </row>
    <row r="8" spans="1:64" x14ac:dyDescent="0.35">
      <c r="A8" s="22" t="s">
        <v>9</v>
      </c>
      <c r="B8" s="46">
        <v>5.7000000000000002E-2</v>
      </c>
      <c r="C8" s="54"/>
      <c r="D8" s="54">
        <v>0.74199999999999999</v>
      </c>
      <c r="E8" s="55">
        <v>0</v>
      </c>
      <c r="F8" s="59">
        <v>6.5000000000000002E-2</v>
      </c>
      <c r="G8" s="57"/>
      <c r="H8" s="50"/>
      <c r="I8" s="48">
        <v>3.0000000000000001E-3</v>
      </c>
      <c r="J8" s="49"/>
      <c r="K8" s="50"/>
      <c r="L8" s="51"/>
      <c r="M8" s="49">
        <v>0.75700000000000001</v>
      </c>
      <c r="N8" s="45"/>
      <c r="O8" s="51">
        <v>6.0999999999999999E-2</v>
      </c>
      <c r="Q8" s="22" t="s">
        <v>36</v>
      </c>
      <c r="R8" s="32">
        <v>0</v>
      </c>
      <c r="S8" s="33">
        <v>0.13</v>
      </c>
      <c r="T8" s="25">
        <v>0.27100000000000002</v>
      </c>
      <c r="U8" s="26"/>
      <c r="V8" s="27">
        <v>0</v>
      </c>
      <c r="W8" s="28"/>
      <c r="X8" s="26"/>
      <c r="Y8" s="30"/>
      <c r="Z8" s="28"/>
      <c r="AA8" s="34">
        <v>0</v>
      </c>
      <c r="AB8" s="2"/>
      <c r="AC8" s="23">
        <v>0.17</v>
      </c>
      <c r="AE8" t="s">
        <v>9</v>
      </c>
      <c r="AF8">
        <v>8.2000000000000003E-2</v>
      </c>
      <c r="AG8">
        <v>0.17100000000000001</v>
      </c>
      <c r="AH8">
        <v>0</v>
      </c>
      <c r="AI8">
        <v>0.191</v>
      </c>
      <c r="AJ8">
        <v>2.1999999999999999E-2</v>
      </c>
      <c r="AK8">
        <v>2.8000000000000001E-2</v>
      </c>
      <c r="AL8">
        <v>60.716999999999999</v>
      </c>
      <c r="AM8">
        <v>1382</v>
      </c>
      <c r="AP8" t="s">
        <v>9</v>
      </c>
      <c r="AQ8">
        <v>2.7E-2</v>
      </c>
      <c r="AR8">
        <v>0.74099999999999999</v>
      </c>
      <c r="AS8">
        <v>0.39300000000000002</v>
      </c>
      <c r="AT8">
        <v>0</v>
      </c>
      <c r="AU8">
        <v>0</v>
      </c>
      <c r="AV8">
        <v>5.5E-2</v>
      </c>
      <c r="AW8">
        <v>0.05</v>
      </c>
      <c r="AX8">
        <v>6.5000000000000002E-2</v>
      </c>
      <c r="BA8" t="s">
        <v>23</v>
      </c>
      <c r="BB8">
        <v>5.6000000000000001E-2</v>
      </c>
      <c r="BC8">
        <v>0.95899999999999996</v>
      </c>
      <c r="BD8">
        <v>0.38300000000000001</v>
      </c>
      <c r="BE8">
        <v>0.248</v>
      </c>
      <c r="BF8">
        <v>0.82299999999999995</v>
      </c>
      <c r="BG8">
        <v>0.81799999999999995</v>
      </c>
      <c r="BH8">
        <v>0</v>
      </c>
      <c r="BI8">
        <v>1.2999999999999999E-2</v>
      </c>
      <c r="BJ8">
        <v>1.7000000000000001E-2</v>
      </c>
      <c r="BK8">
        <v>8812.6020000000008</v>
      </c>
      <c r="BL8">
        <v>4636</v>
      </c>
    </row>
    <row r="9" spans="1:64" x14ac:dyDescent="0.35">
      <c r="A9" s="22" t="s">
        <v>10</v>
      </c>
      <c r="B9" s="46">
        <v>1E-3</v>
      </c>
      <c r="C9" s="54"/>
      <c r="D9" s="54">
        <v>0</v>
      </c>
      <c r="E9" s="55">
        <v>0.36599999999999999</v>
      </c>
      <c r="F9" s="59">
        <v>0</v>
      </c>
      <c r="G9" s="57"/>
      <c r="H9" s="50"/>
      <c r="I9" s="48">
        <v>1.7999999999999999E-2</v>
      </c>
      <c r="J9" s="49"/>
      <c r="K9" s="50"/>
      <c r="L9" s="51"/>
      <c r="M9" s="49">
        <v>4.0000000000000001E-3</v>
      </c>
      <c r="N9" s="45"/>
      <c r="O9" s="51">
        <v>0.19400000000000001</v>
      </c>
      <c r="Q9" s="22" t="s">
        <v>14</v>
      </c>
      <c r="R9" s="29">
        <v>5.7000000000000002E-2</v>
      </c>
      <c r="S9" s="33">
        <v>0.20499999999999999</v>
      </c>
      <c r="T9" s="25">
        <v>6.9000000000000006E-2</v>
      </c>
      <c r="U9" s="26"/>
      <c r="V9" s="30"/>
      <c r="W9" s="35">
        <v>0.04</v>
      </c>
      <c r="X9" s="26"/>
      <c r="Y9" s="30">
        <v>0.48899999999999999</v>
      </c>
      <c r="Z9" s="28"/>
      <c r="AA9" s="26"/>
      <c r="AB9" s="2"/>
      <c r="AC9" s="23">
        <v>0.107</v>
      </c>
      <c r="AE9" t="s">
        <v>10</v>
      </c>
      <c r="AF9">
        <v>2E-3</v>
      </c>
      <c r="AG9">
        <v>8.5000000000000006E-2</v>
      </c>
      <c r="AH9">
        <v>0.53600000000000003</v>
      </c>
      <c r="AI9">
        <v>0.35699999999999998</v>
      </c>
      <c r="AJ9">
        <v>2.3E-2</v>
      </c>
      <c r="AK9">
        <v>2.5999999999999999E-2</v>
      </c>
      <c r="AL9">
        <v>46.64</v>
      </c>
      <c r="AM9">
        <v>463</v>
      </c>
      <c r="AP9" t="s">
        <v>10</v>
      </c>
      <c r="AQ9">
        <v>0</v>
      </c>
      <c r="AR9">
        <v>1.4E-2</v>
      </c>
      <c r="AS9">
        <v>3.1E-2</v>
      </c>
      <c r="AT9">
        <v>0</v>
      </c>
      <c r="AU9">
        <v>0.45900000000000002</v>
      </c>
      <c r="AV9">
        <v>2.5999999999999999E-2</v>
      </c>
      <c r="AW9">
        <v>0.114</v>
      </c>
      <c r="AX9">
        <v>0.13900000000000001</v>
      </c>
      <c r="BA9" t="s">
        <v>7</v>
      </c>
      <c r="BB9">
        <v>0</v>
      </c>
      <c r="BC9">
        <v>0.96899999999999997</v>
      </c>
      <c r="BD9">
        <v>4.1000000000000002E-2</v>
      </c>
      <c r="BE9">
        <v>3.0000000000000001E-3</v>
      </c>
      <c r="BF9">
        <v>0</v>
      </c>
      <c r="BG9">
        <v>0</v>
      </c>
      <c r="BH9">
        <v>1.7000000000000001E-2</v>
      </c>
      <c r="BI9">
        <v>6.5000000000000002E-2</v>
      </c>
      <c r="BJ9">
        <v>7.4999999999999997E-2</v>
      </c>
      <c r="BK9">
        <v>71.051000000000002</v>
      </c>
      <c r="BL9">
        <v>1987</v>
      </c>
    </row>
    <row r="10" spans="1:64" x14ac:dyDescent="0.35">
      <c r="A10" s="22" t="s">
        <v>34</v>
      </c>
      <c r="B10" s="46"/>
      <c r="C10" s="54"/>
      <c r="D10" s="55"/>
      <c r="E10" s="47"/>
      <c r="F10" s="48"/>
      <c r="G10" s="49"/>
      <c r="H10" s="50"/>
      <c r="I10" s="51"/>
      <c r="J10" s="49"/>
      <c r="K10" s="50"/>
      <c r="L10" s="51"/>
      <c r="M10" s="49"/>
      <c r="N10" s="45"/>
      <c r="O10" s="46"/>
      <c r="Q10" s="22" t="s">
        <v>24</v>
      </c>
      <c r="R10" s="23">
        <v>7.0000000000000001E-3</v>
      </c>
      <c r="S10" s="33">
        <v>0.38</v>
      </c>
      <c r="T10" s="36">
        <v>1E-3</v>
      </c>
      <c r="U10" s="26"/>
      <c r="V10" s="30"/>
      <c r="W10" s="35">
        <v>2E-3</v>
      </c>
      <c r="X10" s="26"/>
      <c r="Y10" s="30">
        <v>0.65700000000000003</v>
      </c>
      <c r="Z10" s="28"/>
      <c r="AA10" s="26"/>
      <c r="AB10" s="2"/>
      <c r="AC10" s="23">
        <v>0.23799999999999999</v>
      </c>
      <c r="AE10" t="s">
        <v>11</v>
      </c>
      <c r="AF10">
        <v>2E-3</v>
      </c>
      <c r="AG10">
        <v>0.3</v>
      </c>
      <c r="AH10">
        <v>0</v>
      </c>
      <c r="AI10">
        <v>4.0000000000000001E-3</v>
      </c>
      <c r="AJ10">
        <v>0.06</v>
      </c>
      <c r="AK10">
        <v>7.2999999999999995E-2</v>
      </c>
      <c r="AL10">
        <v>53.283000000000001</v>
      </c>
      <c r="AM10">
        <v>1763</v>
      </c>
      <c r="AP10" t="s">
        <v>11</v>
      </c>
      <c r="AQ10">
        <v>1E-3</v>
      </c>
      <c r="AR10">
        <v>0.84599999999999997</v>
      </c>
      <c r="AS10">
        <v>0</v>
      </c>
      <c r="AT10">
        <v>0</v>
      </c>
      <c r="AU10">
        <v>0</v>
      </c>
      <c r="AV10">
        <v>0</v>
      </c>
      <c r="AW10">
        <v>0.155</v>
      </c>
      <c r="AX10">
        <v>0.189</v>
      </c>
      <c r="BA10" t="s">
        <v>24</v>
      </c>
      <c r="BB10">
        <v>0</v>
      </c>
      <c r="BC10">
        <v>9.1999999999999998E-2</v>
      </c>
      <c r="BD10">
        <v>0.29799999999999999</v>
      </c>
      <c r="BE10">
        <v>0.17499999999999999</v>
      </c>
      <c r="BF10">
        <v>0.33900000000000002</v>
      </c>
      <c r="BG10">
        <v>0.12</v>
      </c>
      <c r="BH10">
        <v>1E-3</v>
      </c>
      <c r="BI10">
        <v>3.6999999999999998E-2</v>
      </c>
      <c r="BJ10">
        <v>5.1999999999999998E-2</v>
      </c>
      <c r="BK10">
        <v>137.50200000000001</v>
      </c>
      <c r="BL10">
        <v>1864</v>
      </c>
    </row>
    <row r="11" spans="1:64" x14ac:dyDescent="0.35">
      <c r="A11" s="22" t="s">
        <v>11</v>
      </c>
      <c r="B11" s="46"/>
      <c r="C11" s="54"/>
      <c r="D11" s="55"/>
      <c r="E11" s="47"/>
      <c r="F11" s="48"/>
      <c r="G11" s="49"/>
      <c r="H11" s="50"/>
      <c r="I11" s="51"/>
      <c r="J11" s="49"/>
      <c r="K11" s="50"/>
      <c r="L11" s="51"/>
      <c r="M11" s="49"/>
      <c r="N11" s="45"/>
      <c r="O11" s="46"/>
      <c r="Q11" s="22" t="s">
        <v>20</v>
      </c>
      <c r="R11" s="32">
        <v>0</v>
      </c>
      <c r="S11" s="33">
        <v>0.26600000000000001</v>
      </c>
      <c r="T11" s="36">
        <v>0</v>
      </c>
      <c r="U11" s="26"/>
      <c r="V11" s="30"/>
      <c r="W11" s="31">
        <v>0</v>
      </c>
      <c r="X11" s="26"/>
      <c r="Y11" s="30"/>
      <c r="Z11" s="31">
        <v>0</v>
      </c>
      <c r="AA11" s="26"/>
      <c r="AB11" s="2"/>
      <c r="AC11" s="23">
        <v>0.191</v>
      </c>
      <c r="AE11" t="s">
        <v>12</v>
      </c>
      <c r="AF11">
        <v>0</v>
      </c>
      <c r="AG11">
        <v>0.28499999999999998</v>
      </c>
      <c r="AH11">
        <v>2.1000000000000001E-2</v>
      </c>
      <c r="AI11">
        <v>1E-3</v>
      </c>
      <c r="AJ11">
        <v>6.2E-2</v>
      </c>
      <c r="AK11">
        <v>8.4000000000000005E-2</v>
      </c>
      <c r="AL11">
        <v>16.228000000000002</v>
      </c>
      <c r="AM11">
        <v>797</v>
      </c>
      <c r="AN11">
        <f>AK11-AC26</f>
        <v>-6.9999999999999923E-3</v>
      </c>
      <c r="AP11" t="s">
        <v>12</v>
      </c>
      <c r="AQ11">
        <v>1E-3</v>
      </c>
      <c r="AR11">
        <v>0.82799999999999996</v>
      </c>
      <c r="AS11">
        <v>1</v>
      </c>
      <c r="AT11">
        <v>5.3999999999999999E-2</v>
      </c>
      <c r="AU11">
        <v>1.6E-2</v>
      </c>
      <c r="AV11">
        <v>1.7999999999999999E-2</v>
      </c>
      <c r="AW11">
        <v>0.10100000000000001</v>
      </c>
      <c r="AX11">
        <v>0.14699999999999999</v>
      </c>
      <c r="BA11" t="s">
        <v>21</v>
      </c>
      <c r="BB11">
        <v>0</v>
      </c>
      <c r="BC11">
        <v>4.2000000000000003E-2</v>
      </c>
      <c r="BD11">
        <v>0</v>
      </c>
      <c r="BE11">
        <v>0</v>
      </c>
      <c r="BF11">
        <v>0.27300000000000002</v>
      </c>
      <c r="BG11">
        <v>0</v>
      </c>
      <c r="BH11">
        <v>0.35099999999999998</v>
      </c>
      <c r="BI11">
        <v>0.14000000000000001</v>
      </c>
      <c r="BJ11">
        <v>0.156</v>
      </c>
      <c r="BK11">
        <v>155.541</v>
      </c>
      <c r="BL11">
        <v>2108</v>
      </c>
    </row>
    <row r="12" spans="1:64" x14ac:dyDescent="0.35">
      <c r="A12" s="22" t="s">
        <v>12</v>
      </c>
      <c r="B12" s="46"/>
      <c r="C12" s="54"/>
      <c r="D12" s="55"/>
      <c r="E12" s="47"/>
      <c r="F12" s="48"/>
      <c r="G12" s="49"/>
      <c r="H12" s="50"/>
      <c r="I12" s="51"/>
      <c r="J12" s="49"/>
      <c r="K12" s="50"/>
      <c r="L12" s="51"/>
      <c r="M12" s="49"/>
      <c r="N12" s="45"/>
      <c r="O12" s="46"/>
      <c r="Q12" s="22" t="s">
        <v>37</v>
      </c>
      <c r="R12" s="29">
        <v>0.187</v>
      </c>
      <c r="S12" s="24">
        <v>7.0000000000000001E-3</v>
      </c>
      <c r="T12" s="25">
        <v>0.621</v>
      </c>
      <c r="U12" s="26"/>
      <c r="V12" s="30"/>
      <c r="W12" s="35">
        <v>3.6999999999999998E-2</v>
      </c>
      <c r="X12" s="26"/>
      <c r="Y12" s="30"/>
      <c r="Z12" s="35">
        <v>5.0000000000000001E-3</v>
      </c>
      <c r="AA12" s="26"/>
      <c r="AB12" s="2"/>
      <c r="AC12" s="23">
        <v>0.113</v>
      </c>
      <c r="AE12" t="s">
        <v>13</v>
      </c>
      <c r="AF12">
        <v>8.0000000000000002E-3</v>
      </c>
      <c r="AG12">
        <v>0.67700000000000005</v>
      </c>
      <c r="AH12">
        <v>0</v>
      </c>
      <c r="AI12">
        <v>9.0999999999999998E-2</v>
      </c>
      <c r="AJ12">
        <v>8.2000000000000003E-2</v>
      </c>
      <c r="AK12">
        <v>9.9000000000000005E-2</v>
      </c>
      <c r="AL12">
        <v>15.32</v>
      </c>
      <c r="AM12">
        <v>916</v>
      </c>
      <c r="AP12" t="s">
        <v>13</v>
      </c>
      <c r="AQ12">
        <v>0.54500000000000004</v>
      </c>
      <c r="AR12">
        <v>0.81200000000000006</v>
      </c>
      <c r="AS12">
        <v>6.3E-2</v>
      </c>
      <c r="AT12">
        <v>9.9000000000000005E-2</v>
      </c>
      <c r="AU12">
        <v>1E-3</v>
      </c>
      <c r="AV12">
        <v>6.6000000000000003E-2</v>
      </c>
      <c r="AW12">
        <v>9.0999999999999998E-2</v>
      </c>
      <c r="AX12">
        <v>0.11700000000000001</v>
      </c>
      <c r="BA12" t="s">
        <v>156</v>
      </c>
      <c r="BB12">
        <v>0</v>
      </c>
      <c r="BC12">
        <v>0.26</v>
      </c>
      <c r="BD12">
        <v>1.4E-2</v>
      </c>
      <c r="BE12">
        <v>2.1999999999999999E-2</v>
      </c>
      <c r="BF12">
        <v>0</v>
      </c>
      <c r="BG12">
        <v>0</v>
      </c>
      <c r="BH12">
        <v>0.33900000000000002</v>
      </c>
      <c r="BI12">
        <v>0.159</v>
      </c>
      <c r="BJ12">
        <v>0.16800000000000001</v>
      </c>
      <c r="BK12">
        <v>126.777</v>
      </c>
      <c r="BL12">
        <v>2423</v>
      </c>
    </row>
    <row r="13" spans="1:64" x14ac:dyDescent="0.35">
      <c r="A13" s="22" t="s">
        <v>13</v>
      </c>
      <c r="B13" s="46">
        <v>1</v>
      </c>
      <c r="C13" s="54"/>
      <c r="D13" s="54">
        <v>0.16700000000000001</v>
      </c>
      <c r="E13" s="55">
        <v>0.20799999999999999</v>
      </c>
      <c r="F13" s="47">
        <v>3.5000000000000003E-2</v>
      </c>
      <c r="G13" s="49"/>
      <c r="H13" s="50"/>
      <c r="I13" s="48">
        <v>0</v>
      </c>
      <c r="J13" s="49"/>
      <c r="K13" s="50"/>
      <c r="L13" s="51"/>
      <c r="M13" s="49">
        <v>4.2999999999999997E-2</v>
      </c>
      <c r="N13" s="45"/>
      <c r="O13" s="51">
        <v>9.9000000000000005E-2</v>
      </c>
      <c r="Q13" s="22" t="s">
        <v>7</v>
      </c>
      <c r="R13" s="32">
        <v>0</v>
      </c>
      <c r="S13" s="33">
        <v>0.88100000000000001</v>
      </c>
      <c r="T13" s="36">
        <v>0</v>
      </c>
      <c r="U13" s="26"/>
      <c r="V13" s="30"/>
      <c r="W13" s="28"/>
      <c r="X13" s="34">
        <v>0</v>
      </c>
      <c r="Y13" s="30"/>
      <c r="Z13" s="35">
        <v>2.5000000000000001E-2</v>
      </c>
      <c r="AA13" s="26"/>
      <c r="AB13" s="2"/>
      <c r="AC13" s="29">
        <v>9.6000000000000002E-2</v>
      </c>
      <c r="AE13" t="s">
        <v>14</v>
      </c>
      <c r="AF13">
        <v>0.50800000000000001</v>
      </c>
      <c r="AG13">
        <v>0.42599999999999999</v>
      </c>
      <c r="AH13">
        <v>0.13100000000000001</v>
      </c>
      <c r="AI13">
        <v>0.215</v>
      </c>
      <c r="AJ13">
        <v>1.0999999999999999E-2</v>
      </c>
      <c r="AK13">
        <v>1.7000000000000001E-2</v>
      </c>
      <c r="AL13">
        <v>25.544</v>
      </c>
      <c r="AM13">
        <v>492</v>
      </c>
      <c r="AP13" t="s">
        <v>14</v>
      </c>
      <c r="AQ13">
        <v>0.629</v>
      </c>
      <c r="AR13">
        <v>0.32</v>
      </c>
      <c r="AS13">
        <v>1</v>
      </c>
      <c r="AT13">
        <v>8.5999999999999993E-2</v>
      </c>
      <c r="AU13">
        <v>0.83399999999999996</v>
      </c>
      <c r="AV13">
        <v>7.0000000000000001E-3</v>
      </c>
      <c r="AW13">
        <v>2.9000000000000001E-2</v>
      </c>
      <c r="AX13">
        <v>3.7999999999999999E-2</v>
      </c>
      <c r="BA13" t="s">
        <v>13</v>
      </c>
      <c r="BB13">
        <v>0.14099999999999999</v>
      </c>
      <c r="BC13">
        <v>0.01</v>
      </c>
      <c r="BD13">
        <v>0.77800000000000002</v>
      </c>
      <c r="BE13">
        <v>0.11899999999999999</v>
      </c>
      <c r="BF13">
        <v>5.0000000000000001E-3</v>
      </c>
      <c r="BG13">
        <v>0.64100000000000001</v>
      </c>
      <c r="BH13">
        <v>0</v>
      </c>
      <c r="BI13">
        <v>6.2E-2</v>
      </c>
      <c r="BJ13">
        <v>7.6999999999999999E-2</v>
      </c>
      <c r="BK13">
        <v>71.972999999999999</v>
      </c>
      <c r="BL13">
        <v>1752</v>
      </c>
    </row>
    <row r="14" spans="1:64" x14ac:dyDescent="0.35">
      <c r="A14" s="22" t="s">
        <v>14</v>
      </c>
      <c r="B14" s="46">
        <v>0.65200000000000002</v>
      </c>
      <c r="C14" s="54"/>
      <c r="D14" s="54">
        <v>1.2999999999999999E-2</v>
      </c>
      <c r="E14" s="55">
        <v>0.59599999999999997</v>
      </c>
      <c r="F14" s="47">
        <v>2.5000000000000001E-2</v>
      </c>
      <c r="G14" s="49"/>
      <c r="H14" s="50"/>
      <c r="I14" s="48">
        <v>0.23</v>
      </c>
      <c r="J14" s="49"/>
      <c r="K14" s="50"/>
      <c r="L14" s="51"/>
      <c r="M14" s="49">
        <v>0.80900000000000005</v>
      </c>
      <c r="N14" s="45"/>
      <c r="O14" s="51">
        <v>5.2999999999999999E-2</v>
      </c>
      <c r="Q14" s="22" t="s">
        <v>8</v>
      </c>
      <c r="R14" s="32">
        <v>0</v>
      </c>
      <c r="S14" s="24">
        <v>2E-3</v>
      </c>
      <c r="T14" s="25">
        <v>0.47699999999999998</v>
      </c>
      <c r="U14" s="26"/>
      <c r="V14" s="30"/>
      <c r="W14" s="28"/>
      <c r="X14" s="26">
        <v>9.1999999999999998E-2</v>
      </c>
      <c r="Y14" s="30"/>
      <c r="Z14" s="35">
        <v>7.0000000000000001E-3</v>
      </c>
      <c r="AA14" s="26"/>
      <c r="AB14" s="2"/>
      <c r="AC14" s="23">
        <v>0.154</v>
      </c>
      <c r="AE14" t="s">
        <v>15</v>
      </c>
      <c r="AF14">
        <v>0</v>
      </c>
      <c r="AG14">
        <v>0.28799999999999998</v>
      </c>
      <c r="AH14">
        <v>1.7000000000000001E-2</v>
      </c>
      <c r="AI14">
        <v>8.9999999999999993E-3</v>
      </c>
      <c r="AJ14">
        <v>5.1999999999999998E-2</v>
      </c>
      <c r="AK14">
        <v>6.5000000000000002E-2</v>
      </c>
      <c r="AL14">
        <v>18.797999999999998</v>
      </c>
      <c r="AM14">
        <v>749</v>
      </c>
      <c r="AP14" t="s">
        <v>15</v>
      </c>
      <c r="AQ14">
        <v>0</v>
      </c>
      <c r="AR14">
        <v>0</v>
      </c>
      <c r="AS14">
        <v>3.7999999999999999E-2</v>
      </c>
      <c r="AT14">
        <v>2.1000000000000001E-2</v>
      </c>
      <c r="AU14">
        <v>0.28000000000000003</v>
      </c>
      <c r="AV14">
        <v>0.57299999999999995</v>
      </c>
      <c r="AW14">
        <v>8.1000000000000003E-2</v>
      </c>
      <c r="AX14">
        <v>9.8000000000000004E-2</v>
      </c>
      <c r="BA14" t="s">
        <v>16</v>
      </c>
      <c r="BB14">
        <v>0</v>
      </c>
      <c r="BC14">
        <v>0.33400000000000002</v>
      </c>
      <c r="BD14">
        <v>3.4000000000000002E-2</v>
      </c>
      <c r="BE14">
        <v>0.86499999999999999</v>
      </c>
      <c r="BF14">
        <v>5.5E-2</v>
      </c>
      <c r="BG14">
        <v>0</v>
      </c>
      <c r="BH14">
        <v>0</v>
      </c>
      <c r="BI14">
        <v>8.5999999999999993E-2</v>
      </c>
      <c r="BJ14">
        <v>0.10100000000000001</v>
      </c>
      <c r="BK14">
        <v>935.92200000000003</v>
      </c>
      <c r="BL14">
        <v>2723</v>
      </c>
    </row>
    <row r="15" spans="1:64" x14ac:dyDescent="0.35">
      <c r="A15" s="22" t="s">
        <v>15</v>
      </c>
      <c r="B15" s="46">
        <v>7.4999999999999997E-2</v>
      </c>
      <c r="C15" s="54"/>
      <c r="D15" s="54">
        <v>1E-3</v>
      </c>
      <c r="E15" s="55">
        <v>4.0000000000000001E-3</v>
      </c>
      <c r="F15" s="47">
        <v>4.7E-2</v>
      </c>
      <c r="G15" s="49"/>
      <c r="H15" s="50"/>
      <c r="I15" s="48">
        <v>0.78400000000000003</v>
      </c>
      <c r="J15" s="49"/>
      <c r="K15" s="50"/>
      <c r="L15" s="51"/>
      <c r="M15" s="49">
        <v>6.2E-2</v>
      </c>
      <c r="N15" s="45"/>
      <c r="O15" s="51">
        <v>8.5999999999999993E-2</v>
      </c>
      <c r="Q15" s="22" t="s">
        <v>38</v>
      </c>
      <c r="R15" s="32">
        <v>0</v>
      </c>
      <c r="S15" s="37">
        <v>0</v>
      </c>
      <c r="T15" s="25">
        <v>0.66400000000000003</v>
      </c>
      <c r="U15" s="26"/>
      <c r="V15" s="30"/>
      <c r="W15" s="28"/>
      <c r="X15" s="34">
        <v>0</v>
      </c>
      <c r="Y15" s="30"/>
      <c r="Z15" s="31">
        <v>0</v>
      </c>
      <c r="AA15" s="26"/>
      <c r="AB15" s="2"/>
      <c r="AC15" s="23">
        <v>0.42099999999999999</v>
      </c>
      <c r="AE15" t="s">
        <v>16</v>
      </c>
      <c r="AF15">
        <v>0</v>
      </c>
      <c r="AG15">
        <v>0.66500000000000004</v>
      </c>
      <c r="AH15">
        <v>0</v>
      </c>
      <c r="AI15">
        <v>0</v>
      </c>
      <c r="AJ15">
        <v>9.0999999999999998E-2</v>
      </c>
      <c r="AK15">
        <v>0.10299999999999999</v>
      </c>
      <c r="AL15">
        <v>60.087000000000003</v>
      </c>
      <c r="AM15">
        <v>1362</v>
      </c>
      <c r="AP15" t="s">
        <v>16</v>
      </c>
      <c r="AQ15">
        <v>0</v>
      </c>
      <c r="AR15">
        <v>0.63700000000000001</v>
      </c>
      <c r="AS15">
        <v>0</v>
      </c>
      <c r="AT15">
        <v>0.11799999999999999</v>
      </c>
      <c r="AU15">
        <v>0</v>
      </c>
      <c r="AV15">
        <v>0</v>
      </c>
      <c r="AW15">
        <v>0.124</v>
      </c>
      <c r="AX15">
        <v>0.14299999999999999</v>
      </c>
      <c r="BA15" t="s">
        <v>27</v>
      </c>
      <c r="BB15">
        <v>3.0000000000000001E-3</v>
      </c>
      <c r="BC15">
        <v>4.0000000000000001E-3</v>
      </c>
      <c r="BD15">
        <v>0</v>
      </c>
      <c r="BE15">
        <v>0.109</v>
      </c>
      <c r="BF15">
        <v>0</v>
      </c>
      <c r="BG15">
        <v>0.622</v>
      </c>
      <c r="BH15">
        <v>0.109</v>
      </c>
      <c r="BI15">
        <v>0.155</v>
      </c>
      <c r="BJ15">
        <v>0.18</v>
      </c>
      <c r="BK15">
        <v>179.779</v>
      </c>
      <c r="BL15">
        <v>929</v>
      </c>
    </row>
    <row r="16" spans="1:64" x14ac:dyDescent="0.35">
      <c r="A16" s="22" t="s">
        <v>16</v>
      </c>
      <c r="B16" s="46">
        <v>0</v>
      </c>
      <c r="C16" s="54"/>
      <c r="D16" s="54">
        <v>1</v>
      </c>
      <c r="E16" s="55">
        <v>0</v>
      </c>
      <c r="F16" s="47">
        <v>3.3000000000000002E-2</v>
      </c>
      <c r="G16" s="49"/>
      <c r="H16" s="50"/>
      <c r="I16" s="48">
        <v>0</v>
      </c>
      <c r="J16" s="49"/>
      <c r="K16" s="50"/>
      <c r="L16" s="51"/>
      <c r="M16" s="49">
        <v>0</v>
      </c>
      <c r="N16" s="45"/>
      <c r="O16" s="51">
        <v>0.154</v>
      </c>
      <c r="Q16" s="22" t="s">
        <v>13</v>
      </c>
      <c r="R16" s="32">
        <v>0</v>
      </c>
      <c r="S16" s="24">
        <v>8.0000000000000002E-3</v>
      </c>
      <c r="T16" s="25">
        <v>0.307</v>
      </c>
      <c r="U16" s="26"/>
      <c r="V16" s="30"/>
      <c r="W16" s="28"/>
      <c r="X16" s="34">
        <v>0</v>
      </c>
      <c r="Y16" s="27">
        <v>0</v>
      </c>
      <c r="Z16" s="28"/>
      <c r="AA16" s="26"/>
      <c r="AB16" s="2"/>
      <c r="AC16" s="23">
        <v>0.252</v>
      </c>
      <c r="AE16" t="s">
        <v>17</v>
      </c>
      <c r="AF16">
        <v>1</v>
      </c>
      <c r="AG16">
        <v>4.0000000000000001E-3</v>
      </c>
      <c r="AH16">
        <v>0</v>
      </c>
      <c r="AI16">
        <v>0</v>
      </c>
      <c r="AJ16">
        <v>0.154</v>
      </c>
      <c r="AK16">
        <v>0.17100000000000001</v>
      </c>
      <c r="AL16">
        <v>21.605</v>
      </c>
      <c r="AM16">
        <v>710</v>
      </c>
      <c r="AP16" t="s">
        <v>17</v>
      </c>
      <c r="AQ16">
        <v>0.85</v>
      </c>
      <c r="AR16">
        <v>0</v>
      </c>
      <c r="AS16">
        <v>0.159</v>
      </c>
      <c r="AT16">
        <v>0.61199999999999999</v>
      </c>
      <c r="AU16">
        <v>0</v>
      </c>
      <c r="AV16">
        <v>0</v>
      </c>
      <c r="AW16">
        <v>0.20899999999999999</v>
      </c>
      <c r="AX16">
        <v>0.22900000000000001</v>
      </c>
      <c r="BA16" t="s">
        <v>15</v>
      </c>
      <c r="BB16">
        <v>0</v>
      </c>
      <c r="BC16">
        <v>0.36899999999999999</v>
      </c>
      <c r="BD16">
        <v>5.8999999999999997E-2</v>
      </c>
      <c r="BE16">
        <v>2.3E-2</v>
      </c>
      <c r="BF16">
        <v>3.0000000000000001E-3</v>
      </c>
      <c r="BG16">
        <v>9.0999999999999998E-2</v>
      </c>
      <c r="BH16">
        <v>0</v>
      </c>
      <c r="BI16">
        <v>0.109</v>
      </c>
      <c r="BJ16">
        <v>0.126</v>
      </c>
      <c r="BK16">
        <v>123.896</v>
      </c>
      <c r="BL16">
        <v>1485</v>
      </c>
    </row>
    <row r="17" spans="1:64" x14ac:dyDescent="0.35">
      <c r="A17" s="22" t="s">
        <v>35</v>
      </c>
      <c r="B17" s="46"/>
      <c r="C17" s="54"/>
      <c r="D17" s="55"/>
      <c r="E17" s="47"/>
      <c r="F17" s="48"/>
      <c r="G17" s="49"/>
      <c r="H17" s="50"/>
      <c r="I17" s="51"/>
      <c r="J17" s="49"/>
      <c r="K17" s="50"/>
      <c r="L17" s="51"/>
      <c r="M17" s="49"/>
      <c r="N17" s="45"/>
      <c r="O17" s="46"/>
      <c r="Q17" s="22" t="s">
        <v>22</v>
      </c>
      <c r="R17" s="29">
        <v>0.13500000000000001</v>
      </c>
      <c r="S17" s="33"/>
      <c r="T17" s="25">
        <v>0.57399999999999995</v>
      </c>
      <c r="U17" s="26"/>
      <c r="V17" s="30"/>
      <c r="W17" s="28"/>
      <c r="X17" s="38">
        <v>0.01</v>
      </c>
      <c r="Y17" s="39">
        <v>2.1000000000000001E-2</v>
      </c>
      <c r="Z17" s="28"/>
      <c r="AA17" s="26"/>
      <c r="AB17" s="2"/>
      <c r="AC17" s="23">
        <v>0.125</v>
      </c>
      <c r="AE17" t="s">
        <v>18</v>
      </c>
      <c r="AF17">
        <v>0</v>
      </c>
      <c r="AG17">
        <v>0.53</v>
      </c>
      <c r="AH17">
        <v>0</v>
      </c>
      <c r="AI17">
        <v>1E-3</v>
      </c>
      <c r="AJ17">
        <v>6.2E-2</v>
      </c>
      <c r="AK17">
        <v>7.1999999999999995E-2</v>
      </c>
      <c r="AL17">
        <v>13.526</v>
      </c>
      <c r="AM17">
        <v>1254</v>
      </c>
      <c r="AP17" t="s">
        <v>18</v>
      </c>
      <c r="AQ17">
        <v>0</v>
      </c>
      <c r="AR17">
        <v>1</v>
      </c>
      <c r="AS17">
        <v>0.32900000000000001</v>
      </c>
      <c r="AT17">
        <v>0</v>
      </c>
      <c r="AU17">
        <v>0.26500000000000001</v>
      </c>
      <c r="AV17">
        <v>7.2999999999999995E-2</v>
      </c>
      <c r="AW17">
        <v>7.5999999999999998E-2</v>
      </c>
      <c r="AX17">
        <v>8.7999999999999995E-2</v>
      </c>
      <c r="BA17" t="s">
        <v>8</v>
      </c>
      <c r="BB17">
        <v>1E-3</v>
      </c>
      <c r="BC17">
        <v>8.7999999999999995E-2</v>
      </c>
      <c r="BD17">
        <v>0.161</v>
      </c>
      <c r="BE17">
        <v>0.51700000000000002</v>
      </c>
      <c r="BF17">
        <v>0</v>
      </c>
      <c r="BG17">
        <v>2.5999999999999999E-2</v>
      </c>
      <c r="BH17">
        <v>5.8000000000000003E-2</v>
      </c>
      <c r="BI17">
        <v>6.3E-2</v>
      </c>
      <c r="BJ17">
        <v>7.8E-2</v>
      </c>
      <c r="BK17">
        <v>136.00299999999999</v>
      </c>
      <c r="BL17">
        <v>1270</v>
      </c>
    </row>
    <row r="18" spans="1:64" x14ac:dyDescent="0.35">
      <c r="A18" s="22" t="s">
        <v>17</v>
      </c>
      <c r="B18" s="46"/>
      <c r="C18" s="54"/>
      <c r="D18" s="55"/>
      <c r="E18" s="47"/>
      <c r="F18" s="48"/>
      <c r="G18" s="49"/>
      <c r="H18" s="50"/>
      <c r="I18" s="51"/>
      <c r="J18" s="49"/>
      <c r="K18" s="50"/>
      <c r="L18" s="51"/>
      <c r="M18" s="49"/>
      <c r="N18" s="45"/>
      <c r="O18" s="46"/>
      <c r="Q18" s="22" t="s">
        <v>10</v>
      </c>
      <c r="R18" s="29">
        <v>0.753</v>
      </c>
      <c r="S18" s="33">
        <v>0.46200000000000002</v>
      </c>
      <c r="T18" s="36">
        <v>0</v>
      </c>
      <c r="U18" s="26"/>
      <c r="V18" s="30"/>
      <c r="W18" s="28"/>
      <c r="X18" s="26">
        <v>9.4E-2</v>
      </c>
      <c r="Y18" s="30"/>
      <c r="Z18" s="28"/>
      <c r="AA18" s="26">
        <v>0.25800000000000001</v>
      </c>
      <c r="AB18" s="2"/>
      <c r="AC18" s="23">
        <v>0.19600000000000001</v>
      </c>
      <c r="AE18" t="s">
        <v>19</v>
      </c>
      <c r="AF18">
        <v>1.7000000000000001E-2</v>
      </c>
      <c r="AG18">
        <v>0.27700000000000002</v>
      </c>
      <c r="AH18">
        <v>0</v>
      </c>
      <c r="AI18">
        <v>0</v>
      </c>
      <c r="AJ18">
        <v>8.7999999999999995E-2</v>
      </c>
      <c r="AK18">
        <v>0.1</v>
      </c>
      <c r="AL18">
        <v>56.091000000000001</v>
      </c>
      <c r="AM18">
        <v>809</v>
      </c>
      <c r="AN18">
        <f>AK18-AC28</f>
        <v>1.0000000000000009E-3</v>
      </c>
      <c r="AP18" t="s">
        <v>19</v>
      </c>
      <c r="AQ18">
        <v>1.4999999999999999E-2</v>
      </c>
      <c r="AR18">
        <v>7.8E-2</v>
      </c>
      <c r="AS18">
        <v>0.97299999999999998</v>
      </c>
      <c r="AT18">
        <v>0</v>
      </c>
      <c r="AU18">
        <v>2E-3</v>
      </c>
      <c r="AV18">
        <v>1E-3</v>
      </c>
      <c r="AW18">
        <v>8.5999999999999993E-2</v>
      </c>
      <c r="AX18">
        <v>0.109</v>
      </c>
      <c r="BA18" t="s">
        <v>18</v>
      </c>
      <c r="BB18">
        <v>0</v>
      </c>
      <c r="BC18">
        <v>0.26800000000000002</v>
      </c>
      <c r="BD18">
        <v>7.0000000000000001E-3</v>
      </c>
      <c r="BE18">
        <v>0.10100000000000001</v>
      </c>
      <c r="BF18">
        <v>0</v>
      </c>
      <c r="BG18">
        <v>0.20799999999999999</v>
      </c>
      <c r="BH18">
        <v>5.8999999999999997E-2</v>
      </c>
      <c r="BI18">
        <v>0.12</v>
      </c>
      <c r="BJ18">
        <v>0.13200000000000001</v>
      </c>
      <c r="BK18">
        <v>56.012999999999998</v>
      </c>
      <c r="BL18">
        <v>2126</v>
      </c>
    </row>
    <row r="19" spans="1:64" x14ac:dyDescent="0.35">
      <c r="A19" s="22" t="s">
        <v>18</v>
      </c>
      <c r="B19" s="46"/>
      <c r="C19" s="54"/>
      <c r="D19" s="55"/>
      <c r="E19" s="47"/>
      <c r="F19" s="48"/>
      <c r="G19" s="49"/>
      <c r="H19" s="50"/>
      <c r="I19" s="51"/>
      <c r="J19" s="49"/>
      <c r="K19" s="50"/>
      <c r="L19" s="51"/>
      <c r="M19" s="49"/>
      <c r="N19" s="45"/>
      <c r="O19" s="46"/>
      <c r="Q19" s="22" t="s">
        <v>16</v>
      </c>
      <c r="R19" s="32">
        <v>0</v>
      </c>
      <c r="S19" s="24">
        <v>8.0000000000000002E-3</v>
      </c>
      <c r="T19" s="25"/>
      <c r="U19" s="38">
        <v>1.0999999999999999E-2</v>
      </c>
      <c r="V19" s="27">
        <v>0</v>
      </c>
      <c r="W19" s="28"/>
      <c r="X19" s="26"/>
      <c r="Y19" s="30"/>
      <c r="Z19" s="31">
        <v>0</v>
      </c>
      <c r="AA19" s="26"/>
      <c r="AB19" s="2"/>
      <c r="AC19" s="23">
        <v>0.21199999999999999</v>
      </c>
      <c r="AE19" t="s">
        <v>20</v>
      </c>
      <c r="AF19">
        <v>0.48899999999999999</v>
      </c>
      <c r="AG19">
        <v>0.113</v>
      </c>
      <c r="AH19">
        <v>0</v>
      </c>
      <c r="AI19">
        <v>7.3999999999999996E-2</v>
      </c>
      <c r="AJ19">
        <v>4.2999999999999997E-2</v>
      </c>
      <c r="AK19">
        <v>5.0999999999999997E-2</v>
      </c>
      <c r="AL19">
        <v>12.82</v>
      </c>
      <c r="AM19">
        <v>992</v>
      </c>
      <c r="AP19" t="s">
        <v>20</v>
      </c>
      <c r="AQ19">
        <v>1E-3</v>
      </c>
      <c r="AR19">
        <v>2E-3</v>
      </c>
      <c r="AS19">
        <v>0</v>
      </c>
      <c r="AT19">
        <v>0.14699999999999999</v>
      </c>
      <c r="AU19">
        <v>0</v>
      </c>
      <c r="AV19">
        <v>0.19400000000000001</v>
      </c>
      <c r="AW19">
        <v>0.108</v>
      </c>
      <c r="AX19">
        <v>0.123</v>
      </c>
      <c r="BA19" t="s">
        <v>19</v>
      </c>
      <c r="BB19">
        <v>1E-3</v>
      </c>
      <c r="BC19">
        <v>0</v>
      </c>
      <c r="BD19">
        <v>0.432</v>
      </c>
      <c r="BE19">
        <v>0.36899999999999999</v>
      </c>
      <c r="BF19">
        <v>0.33400000000000002</v>
      </c>
      <c r="BG19">
        <v>0.109</v>
      </c>
      <c r="BH19">
        <v>0</v>
      </c>
      <c r="BI19">
        <v>0.1</v>
      </c>
      <c r="BJ19">
        <v>0.11700000000000001</v>
      </c>
      <c r="BK19">
        <v>499.33</v>
      </c>
      <c r="BL19">
        <v>1216</v>
      </c>
    </row>
    <row r="20" spans="1:64" x14ac:dyDescent="0.35">
      <c r="A20" s="22" t="s">
        <v>36</v>
      </c>
      <c r="B20" s="46"/>
      <c r="C20" s="54"/>
      <c r="D20" s="55"/>
      <c r="E20" s="47"/>
      <c r="F20" s="48"/>
      <c r="G20" s="49"/>
      <c r="H20" s="50"/>
      <c r="I20" s="51"/>
      <c r="J20" s="49"/>
      <c r="K20" s="50"/>
      <c r="L20" s="51"/>
      <c r="M20" s="49"/>
      <c r="N20" s="45"/>
      <c r="O20" s="46"/>
      <c r="Q20" s="22" t="s">
        <v>26</v>
      </c>
      <c r="R20" s="32">
        <v>0</v>
      </c>
      <c r="S20" s="33">
        <v>7.0999999999999994E-2</v>
      </c>
      <c r="T20" s="25"/>
      <c r="U20" s="26">
        <v>7.0000000000000007E-2</v>
      </c>
      <c r="V20" s="39">
        <v>2.1000000000000001E-2</v>
      </c>
      <c r="W20" s="28"/>
      <c r="X20" s="26"/>
      <c r="Y20" s="30"/>
      <c r="Z20" s="31">
        <v>0</v>
      </c>
      <c r="AA20" s="26"/>
      <c r="AB20" s="2"/>
      <c r="AC20" s="23">
        <v>0.38500000000000001</v>
      </c>
      <c r="AE20" t="s">
        <v>37</v>
      </c>
      <c r="AF20">
        <v>5.0000000000000001E-3</v>
      </c>
      <c r="AG20">
        <v>0.65700000000000003</v>
      </c>
      <c r="AH20">
        <v>0</v>
      </c>
      <c r="AI20">
        <v>0.34599999999999997</v>
      </c>
      <c r="AJ20">
        <v>8.4000000000000005E-2</v>
      </c>
      <c r="AK20">
        <v>0.10199999999999999</v>
      </c>
      <c r="AL20">
        <v>29.753</v>
      </c>
      <c r="AM20">
        <v>657</v>
      </c>
      <c r="AP20" t="s">
        <v>37</v>
      </c>
      <c r="AQ20">
        <v>4.1000000000000002E-2</v>
      </c>
      <c r="AR20">
        <v>0.39</v>
      </c>
      <c r="AS20">
        <v>2.1000000000000001E-2</v>
      </c>
      <c r="AT20">
        <v>8.2000000000000003E-2</v>
      </c>
      <c r="AU20">
        <v>3.0000000000000001E-3</v>
      </c>
      <c r="AV20">
        <v>5.7000000000000002E-2</v>
      </c>
      <c r="AW20">
        <v>0.112</v>
      </c>
      <c r="AX20">
        <v>0.15</v>
      </c>
      <c r="BA20" t="s">
        <v>12</v>
      </c>
      <c r="BB20">
        <v>0</v>
      </c>
      <c r="BC20">
        <v>0.94799999999999995</v>
      </c>
      <c r="BD20">
        <v>1.7000000000000001E-2</v>
      </c>
      <c r="BE20">
        <v>7.0000000000000001E-3</v>
      </c>
      <c r="BF20">
        <v>0.23100000000000001</v>
      </c>
      <c r="BG20">
        <v>0.60899999999999999</v>
      </c>
      <c r="BH20">
        <v>0</v>
      </c>
      <c r="BI20">
        <v>6.9000000000000006E-2</v>
      </c>
      <c r="BJ20">
        <v>8.4000000000000005E-2</v>
      </c>
      <c r="BK20">
        <v>105.014</v>
      </c>
      <c r="BL20">
        <v>1260</v>
      </c>
    </row>
    <row r="21" spans="1:64" x14ac:dyDescent="0.35">
      <c r="A21" s="22" t="s">
        <v>19</v>
      </c>
      <c r="B21" s="46"/>
      <c r="C21" s="54"/>
      <c r="D21" s="55"/>
      <c r="E21" s="47"/>
      <c r="F21" s="48"/>
      <c r="G21" s="49"/>
      <c r="H21" s="50"/>
      <c r="I21" s="51"/>
      <c r="J21" s="49"/>
      <c r="K21" s="50"/>
      <c r="L21" s="51"/>
      <c r="M21" s="49"/>
      <c r="N21" s="45"/>
      <c r="O21" s="46"/>
      <c r="Q21" s="22" t="s">
        <v>34</v>
      </c>
      <c r="R21" s="32">
        <v>0</v>
      </c>
      <c r="S21" s="33"/>
      <c r="T21" s="25"/>
      <c r="U21" s="26">
        <v>0.158</v>
      </c>
      <c r="V21" s="27">
        <v>0</v>
      </c>
      <c r="W21" s="28"/>
      <c r="X21" s="26"/>
      <c r="Y21" s="30"/>
      <c r="Z21" s="28"/>
      <c r="AA21" s="34">
        <v>0</v>
      </c>
      <c r="AB21" s="2"/>
      <c r="AC21" s="29">
        <v>9.2999999999999999E-2</v>
      </c>
      <c r="AE21" t="s">
        <v>21</v>
      </c>
      <c r="AF21">
        <v>0</v>
      </c>
      <c r="AG21">
        <v>0.19</v>
      </c>
      <c r="AH21">
        <v>0.41299999999999998</v>
      </c>
      <c r="AI21">
        <v>0</v>
      </c>
      <c r="AJ21">
        <v>0.189</v>
      </c>
      <c r="AK21">
        <v>0.20100000000000001</v>
      </c>
      <c r="AL21">
        <v>74.102999999999994</v>
      </c>
      <c r="AM21">
        <v>1209</v>
      </c>
      <c r="AN21">
        <f>AK21-AC27</f>
        <v>-6.9999999999999785E-3</v>
      </c>
      <c r="AP21" t="s">
        <v>21</v>
      </c>
      <c r="AQ21">
        <v>0</v>
      </c>
      <c r="AR21">
        <v>0.71199999999999997</v>
      </c>
      <c r="AS21">
        <v>0</v>
      </c>
      <c r="AT21">
        <v>0</v>
      </c>
      <c r="AU21">
        <v>0.14399999999999999</v>
      </c>
      <c r="AV21">
        <v>2.7E-2</v>
      </c>
      <c r="AW21">
        <v>0.186</v>
      </c>
      <c r="AX21">
        <v>0.20399999999999999</v>
      </c>
      <c r="BA21" t="s">
        <v>22</v>
      </c>
      <c r="BB21">
        <v>0</v>
      </c>
      <c r="BC21">
        <v>1.4999999999999999E-2</v>
      </c>
      <c r="BD21">
        <v>3.9E-2</v>
      </c>
      <c r="BE21">
        <v>5.6000000000000001E-2</v>
      </c>
      <c r="BF21">
        <v>0.05</v>
      </c>
      <c r="BG21">
        <v>0.24</v>
      </c>
      <c r="BH21">
        <v>2E-3</v>
      </c>
      <c r="BI21">
        <v>0.106</v>
      </c>
      <c r="BJ21">
        <v>0.13300000000000001</v>
      </c>
      <c r="BK21">
        <v>96.477000000000004</v>
      </c>
      <c r="BL21">
        <v>926</v>
      </c>
    </row>
    <row r="22" spans="1:64" x14ac:dyDescent="0.35">
      <c r="A22" s="22" t="s">
        <v>20</v>
      </c>
      <c r="B22" s="46"/>
      <c r="C22" s="54"/>
      <c r="D22" s="55"/>
      <c r="E22" s="47"/>
      <c r="F22" s="48"/>
      <c r="G22" s="49"/>
      <c r="H22" s="50"/>
      <c r="I22" s="51"/>
      <c r="J22" s="49"/>
      <c r="K22" s="50"/>
      <c r="L22" s="51"/>
      <c r="M22" s="49"/>
      <c r="N22" s="45"/>
      <c r="O22" s="46"/>
      <c r="Q22" s="22" t="s">
        <v>9</v>
      </c>
      <c r="R22" s="29">
        <v>0.13200000000000001</v>
      </c>
      <c r="S22" s="33">
        <v>0.996</v>
      </c>
      <c r="T22" s="25"/>
      <c r="U22" s="26">
        <v>0.161</v>
      </c>
      <c r="V22" s="30"/>
      <c r="W22" s="31">
        <v>0</v>
      </c>
      <c r="X22" s="26"/>
      <c r="Y22" s="30"/>
      <c r="Z22" s="28"/>
      <c r="AA22" s="26">
        <v>0.25900000000000001</v>
      </c>
      <c r="AB22" s="2"/>
      <c r="AC22" s="29">
        <v>0.05</v>
      </c>
      <c r="AE22" t="s">
        <v>22</v>
      </c>
      <c r="AF22">
        <v>7.0999999999999994E-2</v>
      </c>
      <c r="AG22">
        <v>1</v>
      </c>
      <c r="AH22">
        <v>4.2000000000000003E-2</v>
      </c>
      <c r="AI22">
        <v>2.1000000000000001E-2</v>
      </c>
      <c r="AJ22">
        <v>0.04</v>
      </c>
      <c r="AK22">
        <v>0.06</v>
      </c>
      <c r="AL22">
        <v>23.795999999999999</v>
      </c>
      <c r="AM22">
        <v>409</v>
      </c>
      <c r="AP22" t="s">
        <v>22</v>
      </c>
      <c r="AQ22">
        <v>0.29499999999999998</v>
      </c>
      <c r="AR22">
        <v>0.182</v>
      </c>
      <c r="AS22">
        <v>1.4E-2</v>
      </c>
      <c r="AT22">
        <v>2.1999999999999999E-2</v>
      </c>
      <c r="AU22">
        <v>1</v>
      </c>
      <c r="AV22">
        <v>4.4999999999999998E-2</v>
      </c>
      <c r="AW22">
        <v>4.2999999999999997E-2</v>
      </c>
      <c r="AX22">
        <v>6.9000000000000006E-2</v>
      </c>
      <c r="BA22" t="s">
        <v>37</v>
      </c>
      <c r="BB22">
        <v>0.36699999999999999</v>
      </c>
      <c r="BC22">
        <v>0.01</v>
      </c>
      <c r="BD22">
        <v>0</v>
      </c>
      <c r="BE22">
        <v>0</v>
      </c>
      <c r="BF22">
        <v>0.65100000000000002</v>
      </c>
      <c r="BG22">
        <v>0.111</v>
      </c>
      <c r="BH22">
        <v>0.56299999999999994</v>
      </c>
      <c r="BI22">
        <v>4.9000000000000002E-2</v>
      </c>
      <c r="BJ22">
        <v>6.5000000000000002E-2</v>
      </c>
      <c r="BK22">
        <v>282.221</v>
      </c>
      <c r="BL22">
        <v>1146</v>
      </c>
    </row>
    <row r="23" spans="1:64" x14ac:dyDescent="0.35">
      <c r="A23" s="22" t="s">
        <v>37</v>
      </c>
      <c r="B23" s="46"/>
      <c r="C23" s="54"/>
      <c r="D23" s="55"/>
      <c r="E23" s="47"/>
      <c r="F23" s="48"/>
      <c r="G23" s="49"/>
      <c r="H23" s="50"/>
      <c r="I23" s="51"/>
      <c r="J23" s="49"/>
      <c r="K23" s="50"/>
      <c r="L23" s="51"/>
      <c r="M23" s="49"/>
      <c r="N23" s="45"/>
      <c r="O23" s="46"/>
      <c r="Q23" s="22" t="s">
        <v>39</v>
      </c>
      <c r="R23" s="29">
        <v>0.13100000000000001</v>
      </c>
      <c r="S23" s="33">
        <v>0.113</v>
      </c>
      <c r="T23" s="25"/>
      <c r="U23" s="38">
        <v>2.3E-2</v>
      </c>
      <c r="V23" s="30"/>
      <c r="W23" s="35">
        <v>1.4E-2</v>
      </c>
      <c r="X23" s="26"/>
      <c r="Y23" s="30"/>
      <c r="Z23" s="28"/>
      <c r="AA23" s="34">
        <v>1E-3</v>
      </c>
      <c r="AB23" s="2"/>
      <c r="AC23" s="23">
        <v>0.22600000000000001</v>
      </c>
      <c r="AE23" t="s">
        <v>23</v>
      </c>
      <c r="AF23">
        <v>0</v>
      </c>
      <c r="AG23">
        <v>4.7E-2</v>
      </c>
      <c r="AH23">
        <v>0</v>
      </c>
      <c r="AI23">
        <v>0</v>
      </c>
      <c r="AJ23">
        <v>9.4E-2</v>
      </c>
      <c r="AK23">
        <v>0.10299999999999999</v>
      </c>
      <c r="AL23">
        <v>142.69499999999999</v>
      </c>
      <c r="AM23">
        <v>2067</v>
      </c>
      <c r="AP23" t="s">
        <v>23</v>
      </c>
      <c r="AQ23">
        <v>0</v>
      </c>
      <c r="AR23">
        <v>1.2999999999999999E-2</v>
      </c>
      <c r="AS23">
        <v>0</v>
      </c>
      <c r="AT23">
        <v>0</v>
      </c>
      <c r="AU23">
        <v>1.0999999999999999E-2</v>
      </c>
      <c r="AV23">
        <v>4.0000000000000001E-3</v>
      </c>
      <c r="AW23">
        <v>0.14399999999999999</v>
      </c>
      <c r="AX23">
        <v>0.161</v>
      </c>
      <c r="BA23" t="s">
        <v>10</v>
      </c>
      <c r="BB23">
        <v>1E-3</v>
      </c>
      <c r="BC23">
        <v>9.8000000000000004E-2</v>
      </c>
      <c r="BD23">
        <v>8.9999999999999993E-3</v>
      </c>
      <c r="BE23">
        <v>0.13700000000000001</v>
      </c>
      <c r="BF23">
        <v>0.20399999999999999</v>
      </c>
      <c r="BG23">
        <v>0</v>
      </c>
      <c r="BH23">
        <v>0.33600000000000002</v>
      </c>
      <c r="BI23">
        <v>0.107</v>
      </c>
      <c r="BJ23">
        <v>0.13900000000000001</v>
      </c>
      <c r="BK23">
        <v>143.803</v>
      </c>
      <c r="BL23">
        <v>744</v>
      </c>
    </row>
    <row r="24" spans="1:64" x14ac:dyDescent="0.35">
      <c r="A24" s="22" t="s">
        <v>21</v>
      </c>
      <c r="B24" s="46"/>
      <c r="C24" s="54"/>
      <c r="D24" s="55"/>
      <c r="E24" s="47"/>
      <c r="F24" s="48"/>
      <c r="G24" s="49"/>
      <c r="H24" s="50"/>
      <c r="I24" s="51"/>
      <c r="J24" s="49"/>
      <c r="K24" s="50"/>
      <c r="L24" s="51"/>
      <c r="M24" s="49"/>
      <c r="N24" s="45"/>
      <c r="O24" s="46"/>
      <c r="Q24" s="22" t="s">
        <v>6</v>
      </c>
      <c r="R24" s="29">
        <v>1</v>
      </c>
      <c r="S24" s="33">
        <v>0.63900000000000001</v>
      </c>
      <c r="T24" s="25"/>
      <c r="U24" s="38">
        <v>2.5999999999999999E-2</v>
      </c>
      <c r="V24" s="30"/>
      <c r="W24" s="31">
        <v>0</v>
      </c>
      <c r="X24" s="26"/>
      <c r="Y24" s="30"/>
      <c r="Z24" s="28"/>
      <c r="AA24" s="34">
        <v>0</v>
      </c>
      <c r="AB24" s="2"/>
      <c r="AC24" s="23">
        <v>0.14000000000000001</v>
      </c>
      <c r="AE24" t="s">
        <v>24</v>
      </c>
      <c r="AF24">
        <v>0</v>
      </c>
      <c r="AG24">
        <v>9.7000000000000003E-2</v>
      </c>
      <c r="AH24">
        <v>0</v>
      </c>
      <c r="AI24">
        <v>0.108</v>
      </c>
      <c r="AJ24">
        <v>9.1999999999999998E-2</v>
      </c>
      <c r="AK24">
        <v>0.1</v>
      </c>
      <c r="AL24">
        <v>17.736000000000001</v>
      </c>
      <c r="AM24">
        <v>762</v>
      </c>
      <c r="AP24" t="s">
        <v>24</v>
      </c>
      <c r="AQ24">
        <v>0.25800000000000001</v>
      </c>
      <c r="AR24">
        <v>1</v>
      </c>
      <c r="AS24">
        <v>1</v>
      </c>
      <c r="AT24">
        <v>0.54300000000000004</v>
      </c>
      <c r="AU24">
        <v>0.123</v>
      </c>
      <c r="AV24">
        <v>0.04</v>
      </c>
      <c r="AW24">
        <v>2.1999999999999999E-2</v>
      </c>
      <c r="AX24">
        <v>3.3000000000000002E-2</v>
      </c>
      <c r="BA24" t="s">
        <v>17</v>
      </c>
      <c r="BB24">
        <v>3.0000000000000001E-3</v>
      </c>
      <c r="BC24">
        <v>0.7</v>
      </c>
      <c r="BD24">
        <v>5.0000000000000001E-3</v>
      </c>
      <c r="BE24">
        <v>1.0999999999999999E-2</v>
      </c>
      <c r="BF24">
        <v>0.52</v>
      </c>
      <c r="BG24">
        <v>0.192</v>
      </c>
      <c r="BH24">
        <v>0</v>
      </c>
      <c r="BI24">
        <v>9.2999999999999999E-2</v>
      </c>
      <c r="BJ24">
        <v>0.115</v>
      </c>
      <c r="BK24">
        <v>187.71899999999999</v>
      </c>
      <c r="BL24">
        <v>1343</v>
      </c>
    </row>
    <row r="25" spans="1:64" x14ac:dyDescent="0.35">
      <c r="A25" s="22" t="s">
        <v>22</v>
      </c>
      <c r="B25" s="46"/>
      <c r="C25" s="54"/>
      <c r="D25" s="55"/>
      <c r="E25" s="47"/>
      <c r="F25" s="48"/>
      <c r="G25" s="49"/>
      <c r="H25" s="50"/>
      <c r="I25" s="51"/>
      <c r="J25" s="49"/>
      <c r="K25" s="50"/>
      <c r="L25" s="51"/>
      <c r="M25" s="49"/>
      <c r="N25" s="45"/>
      <c r="O25" s="46"/>
      <c r="Q25" s="22" t="s">
        <v>23</v>
      </c>
      <c r="R25" s="32">
        <v>0</v>
      </c>
      <c r="S25" s="33">
        <v>0.61899999999999999</v>
      </c>
      <c r="T25" s="25"/>
      <c r="U25" s="26">
        <v>0.46200000000000002</v>
      </c>
      <c r="V25" s="30"/>
      <c r="W25" s="31">
        <v>0</v>
      </c>
      <c r="X25" s="26"/>
      <c r="Y25" s="30"/>
      <c r="Z25" s="28"/>
      <c r="AA25" s="34">
        <v>0</v>
      </c>
      <c r="AB25" s="2"/>
      <c r="AC25" s="23">
        <v>0.17199999999999999</v>
      </c>
      <c r="AE25" t="s">
        <v>25</v>
      </c>
      <c r="AF25">
        <v>0.27900000000000003</v>
      </c>
      <c r="AG25">
        <v>6.2E-2</v>
      </c>
      <c r="AH25">
        <v>7.2999999999999995E-2</v>
      </c>
      <c r="AI25">
        <v>0</v>
      </c>
      <c r="AJ25">
        <v>5.6000000000000001E-2</v>
      </c>
      <c r="AK25">
        <v>7.1999999999999995E-2</v>
      </c>
      <c r="AL25">
        <v>56.003</v>
      </c>
      <c r="AM25">
        <v>588</v>
      </c>
      <c r="AP25" t="s">
        <v>25</v>
      </c>
      <c r="AQ25">
        <v>0.66200000000000003</v>
      </c>
      <c r="AR25">
        <v>0.47099999999999997</v>
      </c>
      <c r="AS25">
        <v>0.92</v>
      </c>
      <c r="AT25">
        <v>0.68</v>
      </c>
      <c r="AU25">
        <v>0.01</v>
      </c>
      <c r="AV25">
        <v>0.41399999999999998</v>
      </c>
      <c r="AW25">
        <v>5.8000000000000003E-2</v>
      </c>
      <c r="AX25">
        <v>7.0000000000000007E-2</v>
      </c>
      <c r="BA25" t="s">
        <v>26</v>
      </c>
      <c r="BB25">
        <v>0</v>
      </c>
      <c r="BC25">
        <v>0.02</v>
      </c>
      <c r="BD25">
        <v>0.39300000000000002</v>
      </c>
      <c r="BE25">
        <v>0.6</v>
      </c>
      <c r="BF25">
        <v>2E-3</v>
      </c>
      <c r="BG25">
        <v>3.0000000000000001E-3</v>
      </c>
      <c r="BH25">
        <v>4.0000000000000001E-3</v>
      </c>
      <c r="BI25">
        <v>8.3000000000000004E-2</v>
      </c>
      <c r="BJ25">
        <v>0.10100000000000001</v>
      </c>
      <c r="BK25">
        <v>149.749</v>
      </c>
      <c r="BL25">
        <v>1224</v>
      </c>
    </row>
    <row r="26" spans="1:64" x14ac:dyDescent="0.35">
      <c r="A26" s="22" t="s">
        <v>23</v>
      </c>
      <c r="B26" s="46"/>
      <c r="C26" s="54"/>
      <c r="D26" s="55"/>
      <c r="E26" s="47"/>
      <c r="F26" s="48"/>
      <c r="G26" s="49"/>
      <c r="H26" s="50"/>
      <c r="I26" s="51"/>
      <c r="J26" s="49"/>
      <c r="K26" s="50"/>
      <c r="L26" s="51"/>
      <c r="M26" s="49"/>
      <c r="N26" s="45"/>
      <c r="O26" s="46"/>
      <c r="Q26" s="22" t="s">
        <v>12</v>
      </c>
      <c r="R26" s="32">
        <v>0</v>
      </c>
      <c r="S26" s="33"/>
      <c r="T26" s="25"/>
      <c r="U26" s="26">
        <v>0.20300000000000001</v>
      </c>
      <c r="V26" s="30"/>
      <c r="W26" s="31">
        <v>0</v>
      </c>
      <c r="X26" s="26"/>
      <c r="Y26" s="27">
        <v>0</v>
      </c>
      <c r="Z26" s="28"/>
      <c r="AA26" s="26"/>
      <c r="AB26" s="2"/>
      <c r="AC26" s="29">
        <v>9.0999999999999998E-2</v>
      </c>
      <c r="AE26" t="s">
        <v>26</v>
      </c>
      <c r="AF26">
        <v>3.7999999999999999E-2</v>
      </c>
      <c r="AG26">
        <v>7.6999999999999999E-2</v>
      </c>
      <c r="AH26">
        <v>0</v>
      </c>
      <c r="AI26">
        <v>0.02</v>
      </c>
      <c r="AJ26">
        <v>5.8000000000000003E-2</v>
      </c>
      <c r="AK26">
        <v>7.2999999999999995E-2</v>
      </c>
      <c r="AL26">
        <v>16.594999999999999</v>
      </c>
      <c r="AM26">
        <v>568</v>
      </c>
      <c r="AP26" t="s">
        <v>26</v>
      </c>
      <c r="AQ26">
        <v>0</v>
      </c>
      <c r="AR26">
        <v>0.45600000000000002</v>
      </c>
      <c r="AS26">
        <v>3.0000000000000001E-3</v>
      </c>
      <c r="AT26">
        <v>6.0000000000000001E-3</v>
      </c>
      <c r="AU26">
        <v>0.746</v>
      </c>
      <c r="AV26">
        <v>0.01</v>
      </c>
      <c r="AW26">
        <v>0.1</v>
      </c>
      <c r="AX26">
        <v>0.13</v>
      </c>
      <c r="BA26" t="s">
        <v>14</v>
      </c>
      <c r="BB26">
        <v>4.0000000000000001E-3</v>
      </c>
      <c r="BC26">
        <v>0.13300000000000001</v>
      </c>
      <c r="BD26">
        <v>0.433</v>
      </c>
      <c r="BE26">
        <v>0.29599999999999999</v>
      </c>
      <c r="BF26">
        <v>3.0000000000000001E-3</v>
      </c>
      <c r="BG26">
        <v>0</v>
      </c>
      <c r="BH26">
        <v>1.6E-2</v>
      </c>
      <c r="BI26">
        <v>0.11799999999999999</v>
      </c>
      <c r="BJ26">
        <v>0.153</v>
      </c>
      <c r="BK26">
        <v>63.503</v>
      </c>
      <c r="BL26">
        <v>735</v>
      </c>
    </row>
    <row r="27" spans="1:64" x14ac:dyDescent="0.35">
      <c r="A27" s="22" t="s">
        <v>24</v>
      </c>
      <c r="B27" s="46"/>
      <c r="C27" s="54"/>
      <c r="D27" s="55"/>
      <c r="E27" s="47"/>
      <c r="F27" s="48"/>
      <c r="G27" s="49"/>
      <c r="H27" s="50"/>
      <c r="I27" s="51"/>
      <c r="J27" s="49"/>
      <c r="K27" s="50"/>
      <c r="L27" s="51"/>
      <c r="M27" s="49"/>
      <c r="N27" s="45"/>
      <c r="O27" s="46"/>
      <c r="Q27" s="22" t="s">
        <v>21</v>
      </c>
      <c r="R27" s="32">
        <v>0</v>
      </c>
      <c r="S27" s="33"/>
      <c r="T27" s="25"/>
      <c r="U27" s="34">
        <v>0</v>
      </c>
      <c r="V27" s="30"/>
      <c r="W27" s="31">
        <v>0</v>
      </c>
      <c r="X27" s="26"/>
      <c r="Y27" s="27">
        <v>0</v>
      </c>
      <c r="Z27" s="28"/>
      <c r="AA27" s="26"/>
      <c r="AB27" s="2"/>
      <c r="AC27" s="23">
        <v>0.20799999999999999</v>
      </c>
      <c r="AE27" t="s">
        <v>27</v>
      </c>
      <c r="AF27">
        <v>5.8999999999999997E-2</v>
      </c>
      <c r="AG27">
        <v>0.68100000000000005</v>
      </c>
      <c r="AH27">
        <v>3.4000000000000002E-2</v>
      </c>
      <c r="AI27">
        <v>0.42199999999999999</v>
      </c>
      <c r="AJ27">
        <v>0.02</v>
      </c>
      <c r="AK27">
        <v>2.5999999999999999E-2</v>
      </c>
      <c r="AL27">
        <v>34.094000000000001</v>
      </c>
      <c r="AM27">
        <v>512</v>
      </c>
      <c r="AP27" t="s">
        <v>27</v>
      </c>
      <c r="AQ27">
        <v>0.82499999999999996</v>
      </c>
      <c r="AR27">
        <v>0.29099999999999998</v>
      </c>
      <c r="AS27">
        <v>1.2E-2</v>
      </c>
      <c r="AT27">
        <v>0.54600000000000004</v>
      </c>
      <c r="AU27">
        <v>1.0999999999999999E-2</v>
      </c>
      <c r="AV27">
        <v>5.0999999999999997E-2</v>
      </c>
      <c r="AW27">
        <v>5.5E-2</v>
      </c>
      <c r="AX27">
        <v>8.6999999999999994E-2</v>
      </c>
      <c r="BA27" t="s">
        <v>34</v>
      </c>
      <c r="BB27">
        <v>0.877</v>
      </c>
      <c r="BC27">
        <v>0</v>
      </c>
      <c r="BD27">
        <v>0.85899999999999999</v>
      </c>
      <c r="BE27">
        <v>0.92300000000000004</v>
      </c>
      <c r="BF27">
        <v>1E-3</v>
      </c>
      <c r="BG27">
        <v>4.2000000000000003E-2</v>
      </c>
      <c r="BH27">
        <v>0.75800000000000001</v>
      </c>
      <c r="BI27">
        <v>0.95799999999999996</v>
      </c>
      <c r="BJ27">
        <v>0.95899999999999996</v>
      </c>
      <c r="BK27">
        <v>213891.552</v>
      </c>
      <c r="BL27">
        <v>1500</v>
      </c>
    </row>
    <row r="28" spans="1:64" x14ac:dyDescent="0.35">
      <c r="A28" s="22" t="s">
        <v>25</v>
      </c>
      <c r="B28" s="46"/>
      <c r="C28" s="54"/>
      <c r="D28" s="55"/>
      <c r="E28" s="47"/>
      <c r="F28" s="48"/>
      <c r="G28" s="49"/>
      <c r="H28" s="50"/>
      <c r="I28" s="51"/>
      <c r="J28" s="49"/>
      <c r="K28" s="50"/>
      <c r="L28" s="51"/>
      <c r="M28" s="49"/>
      <c r="N28" s="45"/>
      <c r="O28" s="46"/>
      <c r="Q28" s="22" t="s">
        <v>19</v>
      </c>
      <c r="R28" s="32">
        <v>1E-3</v>
      </c>
      <c r="S28" s="33"/>
      <c r="T28" s="25"/>
      <c r="U28" s="34">
        <v>0</v>
      </c>
      <c r="V28" s="30"/>
      <c r="W28" s="31">
        <v>0</v>
      </c>
      <c r="X28" s="26"/>
      <c r="Y28" s="27">
        <v>0</v>
      </c>
      <c r="Z28" s="28"/>
      <c r="AA28" s="26"/>
      <c r="AB28" s="2"/>
      <c r="AC28" s="29">
        <v>9.9000000000000005E-2</v>
      </c>
      <c r="BA28" t="s">
        <v>25</v>
      </c>
      <c r="BB28">
        <v>2.1999999999999999E-2</v>
      </c>
      <c r="BC28">
        <v>0.47899999999999998</v>
      </c>
      <c r="BD28">
        <v>0.93700000000000006</v>
      </c>
      <c r="BE28">
        <v>0.45700000000000002</v>
      </c>
      <c r="BF28">
        <v>0</v>
      </c>
      <c r="BG28">
        <v>0.50800000000000001</v>
      </c>
      <c r="BH28">
        <v>0.25</v>
      </c>
      <c r="BI28">
        <v>7.8E-2</v>
      </c>
      <c r="BJ28">
        <v>9.0999999999999998E-2</v>
      </c>
      <c r="BK28">
        <v>636.47299999999996</v>
      </c>
      <c r="BL28">
        <v>1402</v>
      </c>
    </row>
    <row r="29" spans="1:64" x14ac:dyDescent="0.35">
      <c r="A29" s="22" t="s">
        <v>38</v>
      </c>
      <c r="B29" s="46"/>
      <c r="C29" s="54"/>
      <c r="D29" s="55"/>
      <c r="E29" s="47"/>
      <c r="F29" s="48"/>
      <c r="G29" s="49"/>
      <c r="H29" s="50"/>
      <c r="I29" s="51"/>
      <c r="J29" s="49"/>
      <c r="K29" s="50"/>
      <c r="L29" s="51"/>
      <c r="M29" s="49"/>
      <c r="N29" s="45"/>
      <c r="O29" s="46"/>
      <c r="Q29" s="22" t="s">
        <v>17</v>
      </c>
      <c r="R29" s="29">
        <v>0.69</v>
      </c>
      <c r="S29" s="33">
        <v>0.75</v>
      </c>
      <c r="T29" s="25"/>
      <c r="U29" s="38">
        <v>2.5000000000000001E-2</v>
      </c>
      <c r="V29" s="30"/>
      <c r="W29" s="28"/>
      <c r="X29" s="34">
        <v>0</v>
      </c>
      <c r="Y29" s="27">
        <v>0</v>
      </c>
      <c r="Z29" s="28"/>
      <c r="AA29" s="26"/>
      <c r="AB29" s="2"/>
      <c r="AC29" s="23">
        <v>0.32200000000000001</v>
      </c>
      <c r="BA29" t="s">
        <v>157</v>
      </c>
      <c r="BB29">
        <v>0.71199999999999997</v>
      </c>
      <c r="BC29">
        <v>0.55700000000000005</v>
      </c>
      <c r="BD29">
        <v>2E-3</v>
      </c>
      <c r="BE29">
        <v>1E-3</v>
      </c>
      <c r="BF29">
        <v>0.48599999999999999</v>
      </c>
      <c r="BG29">
        <v>0.72099999999999997</v>
      </c>
      <c r="BH29">
        <v>1.6E-2</v>
      </c>
      <c r="BI29">
        <v>3.1E-2</v>
      </c>
      <c r="BJ29">
        <v>4.9000000000000002E-2</v>
      </c>
      <c r="BK29">
        <v>312.63099999999997</v>
      </c>
      <c r="BL29">
        <v>683</v>
      </c>
    </row>
    <row r="30" spans="1:64" x14ac:dyDescent="0.35">
      <c r="A30" s="22" t="s">
        <v>26</v>
      </c>
      <c r="B30" s="46"/>
      <c r="C30" s="54"/>
      <c r="D30" s="55"/>
      <c r="E30" s="47"/>
      <c r="F30" s="48"/>
      <c r="G30" s="49"/>
      <c r="H30" s="50"/>
      <c r="I30" s="51"/>
      <c r="J30" s="49"/>
      <c r="K30" s="50"/>
      <c r="L30" s="51"/>
      <c r="M30" s="49"/>
      <c r="N30" s="45"/>
      <c r="O30" s="46"/>
      <c r="Q30" s="22" t="s">
        <v>27</v>
      </c>
      <c r="R30" s="29">
        <v>0.40699999999999997</v>
      </c>
      <c r="S30" s="33">
        <v>0.55100000000000005</v>
      </c>
      <c r="T30" s="25"/>
      <c r="U30" s="26">
        <v>0.436</v>
      </c>
      <c r="V30" s="30"/>
      <c r="W30" s="28"/>
      <c r="X30" s="38">
        <v>8.0000000000000002E-3</v>
      </c>
      <c r="Y30" s="30">
        <v>0.64500000000000002</v>
      </c>
      <c r="Z30" s="28"/>
      <c r="AA30" s="26"/>
      <c r="AB30" s="2"/>
      <c r="AC30" s="23">
        <v>0.12</v>
      </c>
      <c r="BA30" t="s">
        <v>158</v>
      </c>
      <c r="BB30">
        <v>0.20399999999999999</v>
      </c>
      <c r="BC30">
        <v>0.432</v>
      </c>
      <c r="BD30">
        <v>1.4E-2</v>
      </c>
      <c r="BE30">
        <v>0.48799999999999999</v>
      </c>
      <c r="BF30">
        <v>0</v>
      </c>
      <c r="BG30">
        <v>1E-3</v>
      </c>
      <c r="BH30">
        <v>0</v>
      </c>
      <c r="BI30">
        <v>0.20799999999999999</v>
      </c>
      <c r="BJ30">
        <v>0.25</v>
      </c>
      <c r="BK30">
        <v>104.312</v>
      </c>
      <c r="BL30">
        <v>559</v>
      </c>
    </row>
    <row r="31" spans="1:64" x14ac:dyDescent="0.35">
      <c r="A31" s="22" t="s">
        <v>39</v>
      </c>
      <c r="B31" s="46"/>
      <c r="C31" s="54"/>
      <c r="D31" s="55"/>
      <c r="E31" s="47"/>
      <c r="F31" s="48"/>
      <c r="G31" s="49"/>
      <c r="H31" s="50"/>
      <c r="I31" s="51"/>
      <c r="J31" s="49"/>
      <c r="K31" s="50"/>
      <c r="L31" s="51"/>
      <c r="M31" s="49"/>
      <c r="N31" s="45"/>
      <c r="O31" s="46"/>
      <c r="Q31" s="22" t="s">
        <v>11</v>
      </c>
      <c r="R31" s="32">
        <v>0</v>
      </c>
      <c r="S31" s="33">
        <v>0.38</v>
      </c>
      <c r="T31" s="25"/>
      <c r="U31" s="38">
        <v>1.4E-2</v>
      </c>
      <c r="V31" s="30"/>
      <c r="W31" s="28"/>
      <c r="X31" s="34">
        <v>0</v>
      </c>
      <c r="Y31" s="30"/>
      <c r="Z31" s="31">
        <v>0</v>
      </c>
      <c r="AA31" s="26"/>
      <c r="AB31" s="2"/>
      <c r="AC31" s="23">
        <v>0.106</v>
      </c>
      <c r="BA31" t="s">
        <v>159</v>
      </c>
      <c r="BB31">
        <v>1E-3</v>
      </c>
      <c r="BC31">
        <v>1.9E-2</v>
      </c>
      <c r="BD31">
        <v>0</v>
      </c>
      <c r="BE31">
        <v>4.0000000000000001E-3</v>
      </c>
      <c r="BF31">
        <v>5.3999999999999999E-2</v>
      </c>
      <c r="BG31">
        <v>6.9000000000000006E-2</v>
      </c>
      <c r="BH31">
        <v>0.64200000000000002</v>
      </c>
      <c r="BI31">
        <v>0.11799999999999999</v>
      </c>
      <c r="BJ31">
        <v>0.151</v>
      </c>
      <c r="BK31">
        <v>94.238</v>
      </c>
      <c r="BL31">
        <v>731</v>
      </c>
    </row>
    <row r="32" spans="1:64" x14ac:dyDescent="0.35">
      <c r="A32" s="22" t="s">
        <v>27</v>
      </c>
      <c r="B32" s="46"/>
      <c r="C32" s="54"/>
      <c r="D32" s="55"/>
      <c r="E32" s="47"/>
      <c r="F32" s="48"/>
      <c r="G32" s="49"/>
      <c r="H32" s="50"/>
      <c r="I32" s="51"/>
      <c r="J32" s="49"/>
      <c r="K32" s="50"/>
      <c r="L32" s="51"/>
      <c r="M32" s="49"/>
      <c r="N32" s="45"/>
      <c r="O32" s="46"/>
      <c r="Q32" s="22" t="s">
        <v>15</v>
      </c>
      <c r="R32" s="23">
        <v>4.0000000000000001E-3</v>
      </c>
      <c r="S32" s="33">
        <v>0.214</v>
      </c>
      <c r="T32" s="25"/>
      <c r="U32" s="38">
        <v>2.1999999999999999E-2</v>
      </c>
      <c r="V32" s="30"/>
      <c r="W32" s="28"/>
      <c r="X32" s="34">
        <v>0</v>
      </c>
      <c r="Y32" s="30"/>
      <c r="Z32" s="31">
        <v>0</v>
      </c>
      <c r="AA32" s="26"/>
      <c r="AB32" s="2"/>
      <c r="AC32" s="23">
        <v>0.30199999999999999</v>
      </c>
      <c r="BA32" t="s">
        <v>160</v>
      </c>
      <c r="BB32">
        <v>0.376</v>
      </c>
      <c r="BC32">
        <v>0.89800000000000002</v>
      </c>
      <c r="BD32">
        <v>0.93700000000000006</v>
      </c>
      <c r="BE32">
        <v>0.94699999999999995</v>
      </c>
      <c r="BF32">
        <v>0.61799999999999999</v>
      </c>
      <c r="BG32">
        <v>1E-3</v>
      </c>
      <c r="BH32">
        <v>0.70299999999999996</v>
      </c>
      <c r="BI32">
        <v>4.7E-2</v>
      </c>
      <c r="BJ32">
        <v>6.6000000000000003E-2</v>
      </c>
      <c r="BK32">
        <v>29106.073</v>
      </c>
      <c r="BL32">
        <v>467</v>
      </c>
    </row>
    <row r="33" spans="1:29" x14ac:dyDescent="0.35">
      <c r="A33" s="22" t="s">
        <v>28</v>
      </c>
      <c r="B33" s="46"/>
      <c r="C33" s="54"/>
      <c r="D33" s="55"/>
      <c r="E33" s="47"/>
      <c r="F33" s="48"/>
      <c r="G33" s="49"/>
      <c r="H33" s="50"/>
      <c r="I33" s="51"/>
      <c r="J33" s="49"/>
      <c r="K33" s="50"/>
      <c r="L33" s="51"/>
      <c r="M33" s="49"/>
      <c r="N33" s="45"/>
      <c r="O33" s="46"/>
      <c r="Q33" s="22" t="s">
        <v>25</v>
      </c>
      <c r="R33" s="29">
        <v>0.54600000000000004</v>
      </c>
      <c r="S33" s="24">
        <v>4.4999999999999998E-2</v>
      </c>
      <c r="T33" s="25"/>
      <c r="U33" s="26">
        <v>7.3999999999999996E-2</v>
      </c>
      <c r="V33" s="30"/>
      <c r="W33" s="28"/>
      <c r="X33" s="38">
        <v>0.02</v>
      </c>
      <c r="Y33" s="30"/>
      <c r="Z33" s="35">
        <v>3.6999999999999998E-2</v>
      </c>
      <c r="AA33" s="26"/>
      <c r="AB33" s="2"/>
      <c r="AC33" s="23">
        <v>0.20300000000000001</v>
      </c>
    </row>
  </sheetData>
  <mergeCells count="12">
    <mergeCell ref="B2:M2"/>
    <mergeCell ref="F3:G3"/>
    <mergeCell ref="H3:J3"/>
    <mergeCell ref="K3:M3"/>
    <mergeCell ref="R2:AA2"/>
    <mergeCell ref="T3:U3"/>
    <mergeCell ref="V3:X3"/>
    <mergeCell ref="Y3:AA3"/>
    <mergeCell ref="E3:E4"/>
    <mergeCell ref="S3:S4"/>
    <mergeCell ref="D3:D4"/>
    <mergeCell ref="C3:C4"/>
  </mergeCells>
  <conditionalFormatting sqref="B1:M1048576">
    <cfRule type="cellIs" dxfId="109" priority="18" operator="lessThan">
      <formula>0.01</formula>
    </cfRule>
    <cfRule type="cellIs" dxfId="108" priority="19" operator="lessThan">
      <formula>0.05</formula>
    </cfRule>
  </conditionalFormatting>
  <conditionalFormatting sqref="O1:O1048576">
    <cfRule type="cellIs" dxfId="107" priority="14" operator="greaterThan">
      <formula>0.1</formula>
    </cfRule>
  </conditionalFormatting>
  <conditionalFormatting sqref="AX4:AX27">
    <cfRule type="cellIs" dxfId="106" priority="12" operator="greaterThan">
      <formula>0.1</formula>
    </cfRule>
  </conditionalFormatting>
  <conditionalFormatting sqref="AQ4:AV27">
    <cfRule type="cellIs" dxfId="105" priority="10" operator="lessThan">
      <formula>0.01</formula>
    </cfRule>
    <cfRule type="cellIs" dxfId="104" priority="11" operator="lessThan">
      <formula>0.05</formula>
    </cfRule>
  </conditionalFormatting>
  <conditionalFormatting sqref="AF4:AI27">
    <cfRule type="cellIs" dxfId="103" priority="8" operator="lessThan">
      <formula>0.01</formula>
    </cfRule>
    <cfRule type="cellIs" dxfId="102" priority="9" operator="lessThan">
      <formula>0.05</formula>
    </cfRule>
  </conditionalFormatting>
  <conditionalFormatting sqref="AK4:AK27">
    <cfRule type="cellIs" dxfId="101" priority="7" operator="greaterThan">
      <formula>0.1</formula>
    </cfRule>
  </conditionalFormatting>
  <conditionalFormatting sqref="BJ4:BJ27">
    <cfRule type="cellIs" dxfId="100" priority="6" operator="greaterThan">
      <formula>0.1</formula>
    </cfRule>
  </conditionalFormatting>
  <conditionalFormatting sqref="BB4:BH27">
    <cfRule type="cellIs" dxfId="99" priority="4" operator="lessThan">
      <formula>0.01</formula>
    </cfRule>
    <cfRule type="cellIs" dxfId="98" priority="5" operator="lessThan">
      <formula>0.05</formula>
    </cfRule>
  </conditionalFormatting>
  <conditionalFormatting sqref="BJ28:BJ32">
    <cfRule type="cellIs" dxfId="97" priority="3" operator="greaterThan">
      <formula>0.1</formula>
    </cfRule>
  </conditionalFormatting>
  <conditionalFormatting sqref="BB28:BH32">
    <cfRule type="cellIs" dxfId="96" priority="1" operator="lessThan">
      <formula>0.01</formula>
    </cfRule>
    <cfRule type="cellIs" dxfId="95" priority="2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2"/>
  <sheetViews>
    <sheetView topLeftCell="H1" workbookViewId="0">
      <selection activeCell="R14" sqref="R14"/>
    </sheetView>
  </sheetViews>
  <sheetFormatPr defaultRowHeight="14.5" x14ac:dyDescent="0.35"/>
  <cols>
    <col min="1" max="1" width="15.36328125" customWidth="1"/>
    <col min="9" max="9" width="11.81640625" customWidth="1"/>
  </cols>
  <sheetData>
    <row r="1" spans="1:20" x14ac:dyDescent="0.35">
      <c r="A1" t="s">
        <v>185</v>
      </c>
      <c r="B1" s="66" t="s">
        <v>199</v>
      </c>
      <c r="C1" s="66"/>
      <c r="D1" s="66"/>
      <c r="E1" s="66"/>
      <c r="F1" s="66"/>
      <c r="G1" s="66"/>
      <c r="H1" s="66"/>
      <c r="I1" s="67" t="s">
        <v>200</v>
      </c>
      <c r="J1" s="67"/>
      <c r="K1" s="67"/>
    </row>
    <row r="2" spans="1:20" x14ac:dyDescent="0.35">
      <c r="A2" t="s">
        <v>0</v>
      </c>
      <c r="B2" t="s">
        <v>185</v>
      </c>
      <c r="C2" t="s">
        <v>2</v>
      </c>
      <c r="D2" t="s">
        <v>3</v>
      </c>
      <c r="E2" t="s">
        <v>4</v>
      </c>
      <c r="F2" t="s">
        <v>5</v>
      </c>
      <c r="I2" t="s">
        <v>0</v>
      </c>
      <c r="J2" t="s">
        <v>185</v>
      </c>
      <c r="K2" t="s">
        <v>2</v>
      </c>
      <c r="L2" t="s">
        <v>3</v>
      </c>
      <c r="M2" t="s">
        <v>4</v>
      </c>
      <c r="N2" t="s">
        <v>5</v>
      </c>
      <c r="O2" t="s">
        <v>201</v>
      </c>
      <c r="P2" t="s">
        <v>202</v>
      </c>
      <c r="Q2" t="s">
        <v>203</v>
      </c>
      <c r="R2" t="s">
        <v>204</v>
      </c>
      <c r="T2" t="s">
        <v>207</v>
      </c>
    </row>
    <row r="3" spans="1:20" x14ac:dyDescent="0.35">
      <c r="A3" t="s">
        <v>26</v>
      </c>
      <c r="B3">
        <v>0</v>
      </c>
      <c r="C3">
        <v>4.4999999999999998E-2</v>
      </c>
      <c r="D3">
        <v>5.1999999999999998E-2</v>
      </c>
      <c r="E3">
        <v>17.077000000000002</v>
      </c>
      <c r="F3">
        <v>1074</v>
      </c>
      <c r="I3" t="s">
        <v>26</v>
      </c>
      <c r="J3">
        <v>0</v>
      </c>
      <c r="K3">
        <v>4.3999999999999997E-2</v>
      </c>
      <c r="L3">
        <v>5.0999999999999997E-2</v>
      </c>
      <c r="M3">
        <v>14.656000000000001</v>
      </c>
      <c r="N3">
        <v>1055</v>
      </c>
      <c r="O3">
        <f>F3-N3</f>
        <v>19</v>
      </c>
      <c r="P3">
        <f>O3/N3</f>
        <v>1.8009478672985781E-2</v>
      </c>
      <c r="Q3">
        <f>D3-L3</f>
        <v>1.0000000000000009E-3</v>
      </c>
      <c r="R3">
        <f>E3-M3</f>
        <v>2.4210000000000012</v>
      </c>
    </row>
    <row r="4" spans="1:20" x14ac:dyDescent="0.35">
      <c r="A4" t="s">
        <v>17</v>
      </c>
      <c r="B4">
        <v>0</v>
      </c>
      <c r="C4">
        <v>8.4000000000000005E-2</v>
      </c>
      <c r="D4">
        <v>8.8999999999999996E-2</v>
      </c>
      <c r="E4">
        <v>24.600999999999999</v>
      </c>
      <c r="F4">
        <v>1268</v>
      </c>
      <c r="I4" t="s">
        <v>17</v>
      </c>
      <c r="J4">
        <v>0</v>
      </c>
      <c r="K4">
        <v>8.6999999999999994E-2</v>
      </c>
      <c r="L4">
        <v>9.1999999999999998E-2</v>
      </c>
      <c r="M4">
        <v>22.016999999999999</v>
      </c>
      <c r="N4">
        <v>1253</v>
      </c>
      <c r="O4">
        <f t="shared" ref="O4:O29" si="0">F4-N4</f>
        <v>15</v>
      </c>
      <c r="P4">
        <f t="shared" ref="P4:P42" si="1">O4/N4</f>
        <v>1.1971268954509178E-2</v>
      </c>
      <c r="Q4">
        <f t="shared" ref="Q4:Q28" si="2">D4-L4</f>
        <v>-3.0000000000000027E-3</v>
      </c>
      <c r="R4">
        <f t="shared" ref="R4:R29" si="3">E4-M4</f>
        <v>2.5839999999999996</v>
      </c>
    </row>
    <row r="5" spans="1:20" x14ac:dyDescent="0.35">
      <c r="A5" s="66" t="s">
        <v>12</v>
      </c>
      <c r="B5">
        <v>0.51500000000000001</v>
      </c>
      <c r="C5">
        <v>1E-3</v>
      </c>
      <c r="D5">
        <v>4.0000000000000001E-3</v>
      </c>
      <c r="E5">
        <v>17.292000000000002</v>
      </c>
      <c r="F5">
        <v>1130</v>
      </c>
      <c r="I5" t="s">
        <v>12</v>
      </c>
      <c r="J5">
        <v>0.45800000000000002</v>
      </c>
      <c r="K5">
        <v>1E-3</v>
      </c>
      <c r="L5">
        <v>3.0000000000000001E-3</v>
      </c>
      <c r="M5">
        <v>15.816000000000001</v>
      </c>
      <c r="N5">
        <v>1112</v>
      </c>
      <c r="O5">
        <f t="shared" si="0"/>
        <v>18</v>
      </c>
      <c r="P5">
        <f t="shared" si="1"/>
        <v>1.618705035971223E-2</v>
      </c>
      <c r="Q5">
        <f t="shared" si="2"/>
        <v>1E-3</v>
      </c>
      <c r="R5">
        <f t="shared" si="3"/>
        <v>1.4760000000000009</v>
      </c>
    </row>
    <row r="6" spans="1:20" x14ac:dyDescent="0.35">
      <c r="A6" t="s">
        <v>190</v>
      </c>
      <c r="B6">
        <v>1E-3</v>
      </c>
      <c r="C6">
        <v>2.5000000000000001E-2</v>
      </c>
      <c r="D6">
        <v>3.3000000000000002E-2</v>
      </c>
      <c r="E6">
        <v>10.877000000000001</v>
      </c>
      <c r="F6">
        <v>902</v>
      </c>
      <c r="I6" t="s">
        <v>190</v>
      </c>
      <c r="J6">
        <v>1E-3</v>
      </c>
      <c r="K6">
        <v>2.5000000000000001E-2</v>
      </c>
      <c r="L6">
        <v>3.3000000000000002E-2</v>
      </c>
      <c r="M6">
        <v>10.877000000000001</v>
      </c>
      <c r="N6">
        <v>902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</row>
    <row r="7" spans="1:20" x14ac:dyDescent="0.35">
      <c r="A7" t="s">
        <v>34</v>
      </c>
      <c r="B7">
        <v>0</v>
      </c>
      <c r="C7">
        <v>5.6000000000000001E-2</v>
      </c>
      <c r="D7">
        <v>6.2E-2</v>
      </c>
      <c r="E7">
        <v>96.522999999999996</v>
      </c>
      <c r="F7">
        <v>1497</v>
      </c>
      <c r="I7" t="s">
        <v>34</v>
      </c>
      <c r="J7">
        <v>0</v>
      </c>
      <c r="K7">
        <v>4.1000000000000002E-2</v>
      </c>
      <c r="L7">
        <v>4.7E-2</v>
      </c>
      <c r="M7">
        <v>18.178999999999998</v>
      </c>
      <c r="N7">
        <v>1378</v>
      </c>
      <c r="O7">
        <f t="shared" si="0"/>
        <v>119</v>
      </c>
      <c r="P7">
        <f t="shared" si="1"/>
        <v>8.6357039187227869E-2</v>
      </c>
      <c r="Q7">
        <f t="shared" si="2"/>
        <v>1.4999999999999999E-2</v>
      </c>
      <c r="R7">
        <f t="shared" si="3"/>
        <v>78.343999999999994</v>
      </c>
      <c r="T7" t="s">
        <v>208</v>
      </c>
    </row>
    <row r="8" spans="1:20" x14ac:dyDescent="0.35">
      <c r="A8" t="s">
        <v>22</v>
      </c>
      <c r="B8">
        <v>5.2999999999999999E-2</v>
      </c>
      <c r="C8">
        <v>1.2999999999999999E-2</v>
      </c>
      <c r="D8">
        <v>0.02</v>
      </c>
      <c r="E8">
        <v>25.029</v>
      </c>
      <c r="F8">
        <v>826</v>
      </c>
      <c r="I8" t="s">
        <v>22</v>
      </c>
      <c r="J8">
        <v>5.2999999999999999E-2</v>
      </c>
      <c r="K8">
        <v>1.2999999999999999E-2</v>
      </c>
      <c r="L8">
        <v>0.02</v>
      </c>
      <c r="M8">
        <v>25.029</v>
      </c>
      <c r="N8">
        <v>826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</row>
    <row r="9" spans="1:20" x14ac:dyDescent="0.35">
      <c r="A9" t="s">
        <v>159</v>
      </c>
      <c r="B9">
        <v>1E-3</v>
      </c>
      <c r="C9">
        <v>2.7E-2</v>
      </c>
      <c r="D9">
        <v>3.1E-2</v>
      </c>
      <c r="E9">
        <v>25.681999999999999</v>
      </c>
      <c r="F9">
        <v>630</v>
      </c>
      <c r="I9" t="s">
        <v>159</v>
      </c>
      <c r="J9">
        <v>1E-3</v>
      </c>
      <c r="K9">
        <v>2.7E-2</v>
      </c>
      <c r="L9">
        <v>3.1E-2</v>
      </c>
      <c r="M9">
        <v>25.681999999999999</v>
      </c>
      <c r="N9">
        <v>630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</row>
    <row r="10" spans="1:20" x14ac:dyDescent="0.35">
      <c r="A10" t="s">
        <v>25</v>
      </c>
      <c r="B10">
        <v>0</v>
      </c>
      <c r="C10">
        <v>0.04</v>
      </c>
      <c r="D10">
        <v>4.3999999999999997E-2</v>
      </c>
      <c r="E10">
        <v>62.375</v>
      </c>
      <c r="F10">
        <v>1280</v>
      </c>
      <c r="I10" t="s">
        <v>25</v>
      </c>
      <c r="J10">
        <v>0</v>
      </c>
      <c r="K10">
        <v>2.5999999999999999E-2</v>
      </c>
      <c r="L10">
        <v>0.03</v>
      </c>
      <c r="M10">
        <v>29.227</v>
      </c>
      <c r="N10">
        <v>1091</v>
      </c>
      <c r="O10">
        <f t="shared" si="0"/>
        <v>189</v>
      </c>
      <c r="P10">
        <f t="shared" si="1"/>
        <v>0.17323556370302476</v>
      </c>
      <c r="Q10">
        <f t="shared" si="2"/>
        <v>1.3999999999999999E-2</v>
      </c>
      <c r="R10">
        <f t="shared" si="3"/>
        <v>33.147999999999996</v>
      </c>
    </row>
    <row r="11" spans="1:20" x14ac:dyDescent="0.35">
      <c r="A11" t="s">
        <v>24</v>
      </c>
      <c r="B11">
        <v>0</v>
      </c>
      <c r="C11">
        <v>3.7999999999999999E-2</v>
      </c>
      <c r="D11">
        <v>4.1000000000000002E-2</v>
      </c>
      <c r="E11">
        <v>28.221</v>
      </c>
      <c r="F11">
        <v>1658</v>
      </c>
      <c r="I11" t="s">
        <v>24</v>
      </c>
      <c r="J11">
        <v>0</v>
      </c>
      <c r="K11">
        <v>2.3E-2</v>
      </c>
      <c r="L11">
        <v>2.5000000000000001E-2</v>
      </c>
      <c r="M11">
        <v>23.626999999999999</v>
      </c>
      <c r="N11">
        <v>1599</v>
      </c>
      <c r="O11">
        <f t="shared" si="0"/>
        <v>59</v>
      </c>
      <c r="P11">
        <f t="shared" si="1"/>
        <v>3.6898061288305188E-2</v>
      </c>
      <c r="Q11">
        <f t="shared" si="2"/>
        <v>1.6E-2</v>
      </c>
      <c r="R11">
        <f t="shared" si="3"/>
        <v>4.5940000000000012</v>
      </c>
    </row>
    <row r="12" spans="1:20" x14ac:dyDescent="0.35">
      <c r="A12" t="s">
        <v>187</v>
      </c>
      <c r="B12">
        <v>3.0000000000000001E-3</v>
      </c>
      <c r="C12">
        <v>5.0999999999999997E-2</v>
      </c>
      <c r="D12">
        <v>6.9000000000000006E-2</v>
      </c>
      <c r="E12">
        <v>119.63800000000001</v>
      </c>
      <c r="F12">
        <v>380</v>
      </c>
      <c r="I12" t="s">
        <v>187</v>
      </c>
      <c r="J12">
        <v>0</v>
      </c>
      <c r="K12">
        <v>7.5999999999999998E-2</v>
      </c>
      <c r="L12">
        <v>8.4000000000000005E-2</v>
      </c>
      <c r="M12">
        <v>20.562999999999999</v>
      </c>
      <c r="N12">
        <v>321</v>
      </c>
      <c r="O12">
        <f t="shared" si="0"/>
        <v>59</v>
      </c>
      <c r="P12">
        <f t="shared" si="1"/>
        <v>0.18380062305295949</v>
      </c>
      <c r="Q12">
        <f t="shared" si="2"/>
        <v>-1.4999999999999999E-2</v>
      </c>
      <c r="R12">
        <f t="shared" si="3"/>
        <v>99.075000000000003</v>
      </c>
    </row>
    <row r="13" spans="1:20" x14ac:dyDescent="0.35">
      <c r="A13" s="66" t="s">
        <v>188</v>
      </c>
      <c r="B13">
        <v>0.17699999999999999</v>
      </c>
      <c r="C13">
        <v>8.0000000000000002E-3</v>
      </c>
      <c r="D13">
        <v>1.2999999999999999E-2</v>
      </c>
      <c r="E13">
        <v>13.912000000000001</v>
      </c>
      <c r="F13">
        <v>426</v>
      </c>
      <c r="I13" t="s">
        <v>188</v>
      </c>
      <c r="J13">
        <v>0.36299999999999999</v>
      </c>
      <c r="K13">
        <v>3.0000000000000001E-3</v>
      </c>
      <c r="L13">
        <v>7.0000000000000001E-3</v>
      </c>
      <c r="M13">
        <v>11.901999999999999</v>
      </c>
      <c r="N13">
        <v>417</v>
      </c>
      <c r="O13">
        <f t="shared" si="0"/>
        <v>9</v>
      </c>
      <c r="P13">
        <f t="shared" si="1"/>
        <v>2.1582733812949641E-2</v>
      </c>
      <c r="Q13">
        <f t="shared" si="2"/>
        <v>5.9999999999999993E-3</v>
      </c>
      <c r="R13">
        <f t="shared" si="3"/>
        <v>2.0100000000000016</v>
      </c>
    </row>
    <row r="14" spans="1:20" x14ac:dyDescent="0.35">
      <c r="A14" t="s">
        <v>23</v>
      </c>
      <c r="B14">
        <v>0</v>
      </c>
      <c r="C14">
        <v>3.5999999999999997E-2</v>
      </c>
      <c r="D14">
        <v>3.7999999999999999E-2</v>
      </c>
      <c r="E14">
        <v>265.08</v>
      </c>
      <c r="F14">
        <v>4588</v>
      </c>
      <c r="I14" t="s">
        <v>23</v>
      </c>
      <c r="J14">
        <v>0</v>
      </c>
      <c r="K14">
        <v>2.1000000000000001E-2</v>
      </c>
      <c r="L14">
        <v>2.1999999999999999E-2</v>
      </c>
      <c r="M14">
        <v>56.021000000000001</v>
      </c>
      <c r="N14">
        <v>3973</v>
      </c>
      <c r="O14">
        <f t="shared" si="0"/>
        <v>615</v>
      </c>
      <c r="P14">
        <f t="shared" si="1"/>
        <v>0.15479486534105211</v>
      </c>
      <c r="Q14">
        <f t="shared" si="2"/>
        <v>1.6E-2</v>
      </c>
      <c r="R14">
        <f t="shared" si="3"/>
        <v>209.05899999999997</v>
      </c>
    </row>
    <row r="15" spans="1:20" x14ac:dyDescent="0.35">
      <c r="A15" t="s">
        <v>157</v>
      </c>
      <c r="B15">
        <v>0</v>
      </c>
      <c r="C15">
        <v>4.1000000000000002E-2</v>
      </c>
      <c r="D15">
        <v>0.05</v>
      </c>
      <c r="E15">
        <v>94.92</v>
      </c>
      <c r="F15">
        <v>674</v>
      </c>
      <c r="I15" t="s">
        <v>157</v>
      </c>
      <c r="J15">
        <v>2.1999999999999999E-2</v>
      </c>
      <c r="K15">
        <v>2.1999999999999999E-2</v>
      </c>
      <c r="L15">
        <v>3.1E-2</v>
      </c>
      <c r="M15">
        <v>43.811999999999998</v>
      </c>
      <c r="N15">
        <v>618</v>
      </c>
      <c r="O15">
        <f t="shared" si="0"/>
        <v>56</v>
      </c>
      <c r="P15">
        <f t="shared" si="1"/>
        <v>9.0614886731391592E-2</v>
      </c>
      <c r="Q15">
        <f t="shared" si="2"/>
        <v>1.9000000000000003E-2</v>
      </c>
      <c r="R15">
        <f t="shared" si="3"/>
        <v>51.108000000000004</v>
      </c>
    </row>
    <row r="16" spans="1:20" x14ac:dyDescent="0.35">
      <c r="A16" t="s">
        <v>36</v>
      </c>
      <c r="B16">
        <v>0</v>
      </c>
      <c r="C16">
        <v>3.2000000000000001E-2</v>
      </c>
      <c r="D16">
        <v>3.5000000000000003E-2</v>
      </c>
      <c r="E16">
        <v>75.262</v>
      </c>
      <c r="F16">
        <v>2154</v>
      </c>
      <c r="I16" t="s">
        <v>36</v>
      </c>
      <c r="J16">
        <v>0</v>
      </c>
      <c r="K16">
        <v>1.0999999999999999E-2</v>
      </c>
      <c r="L16">
        <v>1.2999999999999999E-2</v>
      </c>
      <c r="M16">
        <v>30.527999999999999</v>
      </c>
      <c r="N16">
        <v>1879</v>
      </c>
      <c r="O16">
        <f t="shared" si="0"/>
        <v>275</v>
      </c>
      <c r="P16">
        <f t="shared" si="1"/>
        <v>0.14635444385311336</v>
      </c>
      <c r="Q16">
        <f t="shared" si="2"/>
        <v>2.2000000000000006E-2</v>
      </c>
      <c r="R16">
        <f t="shared" si="3"/>
        <v>44.734000000000002</v>
      </c>
    </row>
    <row r="17" spans="1:18" x14ac:dyDescent="0.35">
      <c r="A17" t="s">
        <v>28</v>
      </c>
      <c r="B17">
        <v>1E-3</v>
      </c>
      <c r="C17">
        <v>8.0000000000000002E-3</v>
      </c>
      <c r="D17">
        <v>8.9999999999999993E-3</v>
      </c>
      <c r="E17">
        <v>56.247999999999998</v>
      </c>
      <c r="F17">
        <v>1876</v>
      </c>
      <c r="I17" t="s">
        <v>28</v>
      </c>
      <c r="J17">
        <v>0</v>
      </c>
      <c r="K17">
        <v>8.9999999999999993E-3</v>
      </c>
      <c r="L17">
        <v>8.9999999999999993E-3</v>
      </c>
      <c r="M17">
        <v>52.084000000000003</v>
      </c>
      <c r="N17">
        <v>1847</v>
      </c>
      <c r="O17">
        <f t="shared" si="0"/>
        <v>29</v>
      </c>
      <c r="P17">
        <f t="shared" si="1"/>
        <v>1.5701136978884679E-2</v>
      </c>
      <c r="Q17">
        <f t="shared" si="2"/>
        <v>0</v>
      </c>
      <c r="R17">
        <f t="shared" si="3"/>
        <v>4.1639999999999944</v>
      </c>
    </row>
    <row r="18" spans="1:18" x14ac:dyDescent="0.35">
      <c r="A18" t="s">
        <v>13</v>
      </c>
      <c r="B18">
        <v>0</v>
      </c>
      <c r="C18">
        <v>3.6999999999999998E-2</v>
      </c>
      <c r="D18">
        <v>4.2000000000000003E-2</v>
      </c>
      <c r="E18">
        <v>14.404</v>
      </c>
      <c r="F18">
        <v>1584</v>
      </c>
      <c r="I18" t="s">
        <v>13</v>
      </c>
      <c r="J18">
        <v>0</v>
      </c>
      <c r="K18">
        <v>3.5999999999999997E-2</v>
      </c>
      <c r="L18">
        <v>4.1000000000000002E-2</v>
      </c>
      <c r="M18">
        <v>14.28</v>
      </c>
      <c r="N18">
        <v>1580</v>
      </c>
      <c r="O18">
        <f t="shared" si="0"/>
        <v>4</v>
      </c>
      <c r="P18">
        <f t="shared" si="1"/>
        <v>2.5316455696202532E-3</v>
      </c>
      <c r="Q18">
        <f t="shared" si="2"/>
        <v>1.0000000000000009E-3</v>
      </c>
      <c r="R18">
        <f t="shared" si="3"/>
        <v>0.12400000000000055</v>
      </c>
    </row>
    <row r="19" spans="1:18" x14ac:dyDescent="0.35">
      <c r="A19" t="s">
        <v>9</v>
      </c>
      <c r="B19">
        <v>0</v>
      </c>
      <c r="C19">
        <v>2.3E-2</v>
      </c>
      <c r="D19">
        <v>2.5999999999999999E-2</v>
      </c>
      <c r="E19">
        <v>62.652000000000001</v>
      </c>
      <c r="F19">
        <v>2216</v>
      </c>
      <c r="I19" t="s">
        <v>9</v>
      </c>
      <c r="J19">
        <v>0.01</v>
      </c>
      <c r="K19">
        <v>8.0000000000000002E-3</v>
      </c>
      <c r="L19">
        <v>1.0999999999999999E-2</v>
      </c>
      <c r="M19">
        <v>26.684999999999999</v>
      </c>
      <c r="N19">
        <v>2040</v>
      </c>
      <c r="O19">
        <f t="shared" si="0"/>
        <v>176</v>
      </c>
      <c r="P19">
        <f t="shared" si="1"/>
        <v>8.6274509803921567E-2</v>
      </c>
      <c r="Q19">
        <f t="shared" si="2"/>
        <v>1.4999999999999999E-2</v>
      </c>
      <c r="R19">
        <f t="shared" si="3"/>
        <v>35.966999999999999</v>
      </c>
    </row>
    <row r="20" spans="1:18" x14ac:dyDescent="0.35">
      <c r="A20" t="s">
        <v>191</v>
      </c>
      <c r="B20">
        <v>0</v>
      </c>
      <c r="C20">
        <v>0.03</v>
      </c>
      <c r="D20">
        <v>3.7999999999999999E-2</v>
      </c>
      <c r="E20">
        <v>29.039000000000001</v>
      </c>
      <c r="F20">
        <v>866</v>
      </c>
      <c r="I20" t="s">
        <v>191</v>
      </c>
      <c r="J20">
        <v>1E-3</v>
      </c>
      <c r="K20">
        <v>2.5999999999999999E-2</v>
      </c>
      <c r="L20">
        <v>3.4000000000000002E-2</v>
      </c>
      <c r="M20">
        <v>21.431000000000001</v>
      </c>
      <c r="N20">
        <v>827</v>
      </c>
      <c r="O20">
        <f t="shared" si="0"/>
        <v>39</v>
      </c>
      <c r="P20">
        <f t="shared" si="1"/>
        <v>4.7158403869407499E-2</v>
      </c>
      <c r="Q20">
        <f t="shared" si="2"/>
        <v>3.9999999999999966E-3</v>
      </c>
      <c r="R20">
        <f t="shared" si="3"/>
        <v>7.6080000000000005</v>
      </c>
    </row>
    <row r="21" spans="1:18" x14ac:dyDescent="0.35">
      <c r="A21" t="s">
        <v>27</v>
      </c>
      <c r="B21">
        <v>0</v>
      </c>
      <c r="C21">
        <v>3.9E-2</v>
      </c>
      <c r="D21">
        <v>4.4999999999999998E-2</v>
      </c>
      <c r="E21">
        <v>42.502000000000002</v>
      </c>
      <c r="F21">
        <v>764</v>
      </c>
      <c r="I21" t="s">
        <v>27</v>
      </c>
      <c r="J21">
        <v>0</v>
      </c>
      <c r="K21">
        <v>0.04</v>
      </c>
      <c r="L21">
        <v>4.5999999999999999E-2</v>
      </c>
      <c r="M21">
        <v>42.34</v>
      </c>
      <c r="N21">
        <v>762</v>
      </c>
      <c r="O21">
        <f t="shared" si="0"/>
        <v>2</v>
      </c>
      <c r="P21">
        <f t="shared" si="1"/>
        <v>2.6246719160104987E-3</v>
      </c>
      <c r="Q21">
        <f t="shared" si="2"/>
        <v>-1.0000000000000009E-3</v>
      </c>
      <c r="R21">
        <f t="shared" si="3"/>
        <v>0.16199999999999903</v>
      </c>
    </row>
    <row r="22" spans="1:18" x14ac:dyDescent="0.35">
      <c r="A22" t="s">
        <v>189</v>
      </c>
      <c r="B22">
        <v>2E-3</v>
      </c>
      <c r="C22">
        <v>5.0999999999999997E-2</v>
      </c>
      <c r="D22">
        <v>6.2E-2</v>
      </c>
      <c r="E22">
        <v>26.35</v>
      </c>
      <c r="F22">
        <v>299</v>
      </c>
      <c r="I22" t="s">
        <v>189</v>
      </c>
      <c r="J22">
        <v>4.0000000000000001E-3</v>
      </c>
      <c r="K22">
        <v>4.9000000000000002E-2</v>
      </c>
      <c r="L22">
        <v>6.0999999999999999E-2</v>
      </c>
      <c r="M22">
        <v>25.129000000000001</v>
      </c>
      <c r="N22">
        <v>295</v>
      </c>
      <c r="O22">
        <f t="shared" si="0"/>
        <v>4</v>
      </c>
      <c r="P22">
        <f t="shared" si="1"/>
        <v>1.3559322033898305E-2</v>
      </c>
      <c r="Q22">
        <f t="shared" si="2"/>
        <v>1.0000000000000009E-3</v>
      </c>
      <c r="R22">
        <f t="shared" si="3"/>
        <v>1.2210000000000001</v>
      </c>
    </row>
    <row r="23" spans="1:18" x14ac:dyDescent="0.35">
      <c r="A23" t="s">
        <v>14</v>
      </c>
      <c r="B23">
        <v>0</v>
      </c>
      <c r="C23">
        <v>0.05</v>
      </c>
      <c r="D23">
        <v>5.7000000000000002E-2</v>
      </c>
      <c r="E23">
        <v>23.831</v>
      </c>
      <c r="F23">
        <v>674</v>
      </c>
      <c r="I23" t="s">
        <v>14</v>
      </c>
      <c r="J23">
        <v>1E-3</v>
      </c>
      <c r="K23">
        <v>3.3000000000000002E-2</v>
      </c>
      <c r="L23">
        <v>4.1000000000000002E-2</v>
      </c>
      <c r="M23">
        <v>17.109000000000002</v>
      </c>
      <c r="N23">
        <v>637</v>
      </c>
      <c r="O23">
        <f t="shared" si="0"/>
        <v>37</v>
      </c>
      <c r="P23">
        <f t="shared" si="1"/>
        <v>5.8084772370486655E-2</v>
      </c>
      <c r="Q23">
        <f t="shared" si="2"/>
        <v>1.6E-2</v>
      </c>
      <c r="R23">
        <f t="shared" si="3"/>
        <v>6.7219999999999978</v>
      </c>
    </row>
    <row r="24" spans="1:18" x14ac:dyDescent="0.35">
      <c r="A24" t="s">
        <v>16</v>
      </c>
      <c r="B24">
        <v>0</v>
      </c>
      <c r="C24">
        <v>0.04</v>
      </c>
      <c r="D24">
        <v>4.2999999999999997E-2</v>
      </c>
      <c r="E24">
        <v>56.128999999999998</v>
      </c>
      <c r="F24">
        <v>2486</v>
      </c>
      <c r="I24" t="s">
        <v>16</v>
      </c>
      <c r="J24">
        <v>0</v>
      </c>
      <c r="K24">
        <v>2.1000000000000001E-2</v>
      </c>
      <c r="L24">
        <v>2.3E-2</v>
      </c>
      <c r="M24">
        <v>21.477</v>
      </c>
      <c r="N24">
        <v>2133</v>
      </c>
      <c r="O24">
        <f t="shared" si="0"/>
        <v>353</v>
      </c>
      <c r="P24">
        <f t="shared" si="1"/>
        <v>0.16549460853258322</v>
      </c>
      <c r="Q24">
        <f t="shared" si="2"/>
        <v>1.9999999999999997E-2</v>
      </c>
      <c r="R24">
        <f t="shared" si="3"/>
        <v>34.652000000000001</v>
      </c>
    </row>
    <row r="25" spans="1:18" x14ac:dyDescent="0.35">
      <c r="A25" t="s">
        <v>160</v>
      </c>
      <c r="B25">
        <v>4.9000000000000002E-2</v>
      </c>
      <c r="C25">
        <v>0.02</v>
      </c>
      <c r="D25">
        <v>2.9000000000000001E-2</v>
      </c>
      <c r="E25">
        <v>103.964</v>
      </c>
      <c r="F25">
        <v>466</v>
      </c>
      <c r="I25" t="s">
        <v>160</v>
      </c>
      <c r="J25">
        <v>0.13500000000000001</v>
      </c>
      <c r="K25">
        <v>1.7000000000000001E-2</v>
      </c>
      <c r="L25">
        <v>2.8000000000000001E-2</v>
      </c>
      <c r="M25">
        <v>29.831</v>
      </c>
      <c r="N25">
        <v>410</v>
      </c>
      <c r="O25">
        <f t="shared" si="0"/>
        <v>56</v>
      </c>
      <c r="P25">
        <f t="shared" si="1"/>
        <v>0.13658536585365855</v>
      </c>
      <c r="Q25">
        <f t="shared" si="2"/>
        <v>1.0000000000000009E-3</v>
      </c>
      <c r="R25">
        <f t="shared" si="3"/>
        <v>74.132999999999996</v>
      </c>
    </row>
    <row r="26" spans="1:18" x14ac:dyDescent="0.35">
      <c r="A26" s="67" t="s">
        <v>186</v>
      </c>
      <c r="B26">
        <v>8.3000000000000004E-2</v>
      </c>
      <c r="C26">
        <v>3.2000000000000001E-2</v>
      </c>
      <c r="D26">
        <v>4.4999999999999998E-2</v>
      </c>
      <c r="E26">
        <v>49.707000000000001</v>
      </c>
      <c r="F26">
        <v>201</v>
      </c>
      <c r="I26" t="s">
        <v>186</v>
      </c>
      <c r="J26">
        <v>8.3000000000000004E-2</v>
      </c>
      <c r="K26">
        <v>3.2000000000000001E-2</v>
      </c>
      <c r="L26">
        <v>4.4999999999999998E-2</v>
      </c>
      <c r="M26">
        <v>49.707000000000001</v>
      </c>
      <c r="N26">
        <v>201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</row>
    <row r="27" spans="1:18" x14ac:dyDescent="0.35">
      <c r="A27" t="s">
        <v>156</v>
      </c>
      <c r="B27">
        <v>0</v>
      </c>
      <c r="C27">
        <v>9.2999999999999999E-2</v>
      </c>
      <c r="D27">
        <v>9.6000000000000002E-2</v>
      </c>
      <c r="E27">
        <v>46.487000000000002</v>
      </c>
      <c r="F27">
        <v>2268</v>
      </c>
      <c r="I27" t="s">
        <v>156</v>
      </c>
      <c r="J27">
        <v>0</v>
      </c>
      <c r="K27">
        <v>6.8000000000000005E-2</v>
      </c>
      <c r="L27">
        <v>7.0999999999999994E-2</v>
      </c>
      <c r="M27">
        <v>35.003999999999998</v>
      </c>
      <c r="N27">
        <v>2144</v>
      </c>
      <c r="O27">
        <f t="shared" si="0"/>
        <v>124</v>
      </c>
      <c r="P27">
        <f t="shared" si="1"/>
        <v>5.7835820895522388E-2</v>
      </c>
      <c r="Q27">
        <f t="shared" si="2"/>
        <v>2.5000000000000008E-2</v>
      </c>
      <c r="R27">
        <f t="shared" si="3"/>
        <v>11.483000000000004</v>
      </c>
    </row>
    <row r="28" spans="1:18" x14ac:dyDescent="0.35">
      <c r="A28" s="66" t="s">
        <v>39</v>
      </c>
      <c r="B28">
        <v>0.3</v>
      </c>
      <c r="C28">
        <v>4.0000000000000001E-3</v>
      </c>
      <c r="D28">
        <v>8.9999999999999993E-3</v>
      </c>
      <c r="E28">
        <v>65.573999999999998</v>
      </c>
      <c r="F28">
        <v>696</v>
      </c>
      <c r="I28" t="s">
        <v>39</v>
      </c>
      <c r="J28">
        <v>0.314</v>
      </c>
      <c r="K28">
        <v>4.0000000000000001E-3</v>
      </c>
      <c r="L28">
        <v>8.0000000000000002E-3</v>
      </c>
      <c r="M28">
        <v>65.564999999999998</v>
      </c>
      <c r="N28">
        <v>693</v>
      </c>
      <c r="O28">
        <f t="shared" si="0"/>
        <v>3</v>
      </c>
      <c r="P28">
        <f t="shared" si="1"/>
        <v>4.329004329004329E-3</v>
      </c>
      <c r="Q28">
        <f t="shared" si="2"/>
        <v>9.9999999999999915E-4</v>
      </c>
      <c r="R28">
        <f t="shared" si="3"/>
        <v>9.0000000000003411E-3</v>
      </c>
    </row>
    <row r="29" spans="1:18" x14ac:dyDescent="0.35">
      <c r="A29" t="s">
        <v>11</v>
      </c>
      <c r="B29">
        <v>0</v>
      </c>
      <c r="C29">
        <v>1.9E-2</v>
      </c>
      <c r="D29">
        <v>0.02</v>
      </c>
      <c r="E29">
        <v>60.689</v>
      </c>
      <c r="F29">
        <v>3562</v>
      </c>
      <c r="I29" t="s">
        <v>11</v>
      </c>
      <c r="J29">
        <v>1.2E-2</v>
      </c>
      <c r="K29">
        <v>4.0000000000000001E-3</v>
      </c>
      <c r="L29">
        <v>6.0000000000000001E-3</v>
      </c>
      <c r="M29">
        <v>22.841000000000001</v>
      </c>
      <c r="N29">
        <v>3060</v>
      </c>
      <c r="O29">
        <f t="shared" si="0"/>
        <v>502</v>
      </c>
      <c r="P29">
        <f t="shared" si="1"/>
        <v>0.16405228758169935</v>
      </c>
      <c r="Q29">
        <f>D29-L29</f>
        <v>1.4E-2</v>
      </c>
      <c r="R29">
        <f t="shared" si="3"/>
        <v>37.847999999999999</v>
      </c>
    </row>
    <row r="30" spans="1:18" x14ac:dyDescent="0.35">
      <c r="A30" s="67" t="s">
        <v>6</v>
      </c>
      <c r="B30">
        <v>7.2999999999999995E-2</v>
      </c>
      <c r="C30">
        <v>8.0000000000000002E-3</v>
      </c>
      <c r="D30">
        <v>1.0999999999999999E-2</v>
      </c>
      <c r="E30">
        <v>20.856999999999999</v>
      </c>
      <c r="F30">
        <v>732</v>
      </c>
      <c r="I30" t="s">
        <v>158</v>
      </c>
      <c r="J30">
        <v>0</v>
      </c>
      <c r="K30">
        <v>0.06</v>
      </c>
      <c r="L30">
        <v>7.2999999999999995E-2</v>
      </c>
      <c r="M30">
        <v>32.497999999999998</v>
      </c>
      <c r="N30">
        <v>521</v>
      </c>
      <c r="O30">
        <f>F31-N30</f>
        <v>2</v>
      </c>
      <c r="P30">
        <f t="shared" si="1"/>
        <v>3.838771593090211E-3</v>
      </c>
      <c r="Q30">
        <f>D31-L30</f>
        <v>4.0000000000000036E-3</v>
      </c>
      <c r="R30">
        <f>E31-M30</f>
        <v>0.75900000000000034</v>
      </c>
    </row>
    <row r="31" spans="1:18" x14ac:dyDescent="0.35">
      <c r="A31" t="s">
        <v>158</v>
      </c>
      <c r="B31">
        <v>0</v>
      </c>
      <c r="C31">
        <v>6.4000000000000001E-2</v>
      </c>
      <c r="D31">
        <v>7.6999999999999999E-2</v>
      </c>
      <c r="E31">
        <v>33.256999999999998</v>
      </c>
      <c r="F31">
        <v>523</v>
      </c>
      <c r="I31" t="s">
        <v>192</v>
      </c>
      <c r="J31">
        <v>1.9E-2</v>
      </c>
      <c r="K31">
        <v>0.05</v>
      </c>
      <c r="L31">
        <v>6.5000000000000002E-2</v>
      </c>
      <c r="M31">
        <v>13.486000000000001</v>
      </c>
      <c r="N31">
        <v>206</v>
      </c>
      <c r="O31">
        <f t="shared" ref="O31:O42" si="4">F32-N31</f>
        <v>40</v>
      </c>
      <c r="P31">
        <f t="shared" si="1"/>
        <v>0.1941747572815534</v>
      </c>
      <c r="Q31">
        <f t="shared" ref="Q31:Q42" si="5">D32-L31</f>
        <v>4.4999999999999998E-2</v>
      </c>
      <c r="R31">
        <f t="shared" ref="R31:R42" si="6">E32-M31</f>
        <v>6.4089999999999989</v>
      </c>
    </row>
    <row r="32" spans="1:18" x14ac:dyDescent="0.35">
      <c r="A32" t="s">
        <v>192</v>
      </c>
      <c r="B32">
        <v>0</v>
      </c>
      <c r="C32">
        <v>0.09</v>
      </c>
      <c r="D32">
        <v>0.11</v>
      </c>
      <c r="E32">
        <v>19.895</v>
      </c>
      <c r="F32">
        <v>246</v>
      </c>
      <c r="I32" t="s">
        <v>7</v>
      </c>
      <c r="J32">
        <v>3.4000000000000002E-2</v>
      </c>
      <c r="K32">
        <v>7.0000000000000001E-3</v>
      </c>
      <c r="L32">
        <v>1.2E-2</v>
      </c>
      <c r="M32">
        <v>17.638000000000002</v>
      </c>
      <c r="N32">
        <v>1811</v>
      </c>
      <c r="O32">
        <f t="shared" si="4"/>
        <v>0</v>
      </c>
      <c r="P32">
        <f t="shared" si="1"/>
        <v>0</v>
      </c>
      <c r="Q32">
        <f t="shared" si="5"/>
        <v>0</v>
      </c>
      <c r="R32">
        <f t="shared" si="6"/>
        <v>0</v>
      </c>
    </row>
    <row r="33" spans="1:18" x14ac:dyDescent="0.35">
      <c r="A33" s="67" t="s">
        <v>7</v>
      </c>
      <c r="B33">
        <v>3.4000000000000002E-2</v>
      </c>
      <c r="C33">
        <v>7.0000000000000001E-3</v>
      </c>
      <c r="D33">
        <v>1.2E-2</v>
      </c>
      <c r="E33">
        <v>17.638000000000002</v>
      </c>
      <c r="F33">
        <v>1811</v>
      </c>
      <c r="I33" t="s">
        <v>35</v>
      </c>
      <c r="J33">
        <v>0</v>
      </c>
      <c r="K33">
        <v>2.5999999999999999E-2</v>
      </c>
      <c r="L33">
        <v>0.03</v>
      </c>
      <c r="M33">
        <v>19.815999999999999</v>
      </c>
      <c r="N33">
        <v>1954</v>
      </c>
      <c r="O33">
        <f t="shared" si="4"/>
        <v>8</v>
      </c>
      <c r="P33">
        <f t="shared" si="1"/>
        <v>4.0941658137154556E-3</v>
      </c>
      <c r="Q33">
        <f t="shared" si="5"/>
        <v>1.0000000000000009E-3</v>
      </c>
      <c r="R33">
        <f t="shared" si="6"/>
        <v>0.32000000000000028</v>
      </c>
    </row>
    <row r="34" spans="1:18" x14ac:dyDescent="0.35">
      <c r="A34" t="s">
        <v>35</v>
      </c>
      <c r="B34">
        <v>0</v>
      </c>
      <c r="C34">
        <v>2.8000000000000001E-2</v>
      </c>
      <c r="D34">
        <v>3.1E-2</v>
      </c>
      <c r="E34">
        <v>20.135999999999999</v>
      </c>
      <c r="F34">
        <v>1962</v>
      </c>
      <c r="I34" t="s">
        <v>18</v>
      </c>
      <c r="J34">
        <v>0</v>
      </c>
      <c r="K34">
        <v>2.1000000000000001E-2</v>
      </c>
      <c r="L34">
        <v>2.3E-2</v>
      </c>
      <c r="M34">
        <v>13.37</v>
      </c>
      <c r="N34">
        <v>1914</v>
      </c>
      <c r="O34">
        <f t="shared" si="4"/>
        <v>13</v>
      </c>
      <c r="P34">
        <f t="shared" si="1"/>
        <v>6.7920585161964468E-3</v>
      </c>
      <c r="Q34">
        <f t="shared" si="5"/>
        <v>1.0000000000000009E-3</v>
      </c>
      <c r="R34">
        <f t="shared" si="6"/>
        <v>0.61800000000000033</v>
      </c>
    </row>
    <row r="35" spans="1:18" x14ac:dyDescent="0.35">
      <c r="A35" t="s">
        <v>18</v>
      </c>
      <c r="B35">
        <v>0</v>
      </c>
      <c r="C35">
        <v>2.1000000000000001E-2</v>
      </c>
      <c r="D35">
        <v>2.4E-2</v>
      </c>
      <c r="E35">
        <v>13.988</v>
      </c>
      <c r="F35">
        <v>1927</v>
      </c>
      <c r="I35" t="s">
        <v>10</v>
      </c>
      <c r="J35">
        <v>5.0000000000000001E-3</v>
      </c>
      <c r="K35">
        <v>2.8000000000000001E-2</v>
      </c>
      <c r="L35">
        <v>0.04</v>
      </c>
      <c r="M35">
        <v>36.688000000000002</v>
      </c>
      <c r="N35">
        <v>641</v>
      </c>
      <c r="O35">
        <f t="shared" si="4"/>
        <v>23</v>
      </c>
      <c r="P35">
        <f t="shared" si="1"/>
        <v>3.5881435257410298E-2</v>
      </c>
      <c r="Q35">
        <f t="shared" si="5"/>
        <v>-2.6000000000000002E-2</v>
      </c>
      <c r="R35">
        <f t="shared" si="6"/>
        <v>8.607999999999997</v>
      </c>
    </row>
    <row r="36" spans="1:18" x14ac:dyDescent="0.35">
      <c r="A36" t="s">
        <v>10</v>
      </c>
      <c r="B36">
        <v>6.0999999999999999E-2</v>
      </c>
      <c r="C36">
        <v>0.01</v>
      </c>
      <c r="D36">
        <v>1.4E-2</v>
      </c>
      <c r="E36">
        <v>45.295999999999999</v>
      </c>
      <c r="F36">
        <v>664</v>
      </c>
      <c r="I36" t="s">
        <v>38</v>
      </c>
      <c r="J36">
        <v>0</v>
      </c>
      <c r="K36">
        <v>4.1000000000000002E-2</v>
      </c>
      <c r="L36">
        <v>4.4999999999999998E-2</v>
      </c>
      <c r="M36">
        <v>16.640999999999998</v>
      </c>
      <c r="N36">
        <v>1406</v>
      </c>
      <c r="O36">
        <f t="shared" si="4"/>
        <v>104</v>
      </c>
      <c r="P36">
        <f t="shared" si="1"/>
        <v>7.3968705547652919E-2</v>
      </c>
      <c r="Q36">
        <f t="shared" si="5"/>
        <v>4.4999999999999998E-2</v>
      </c>
      <c r="R36">
        <f t="shared" si="6"/>
        <v>37.225999999999999</v>
      </c>
    </row>
    <row r="37" spans="1:18" x14ac:dyDescent="0.35">
      <c r="A37" t="s">
        <v>38</v>
      </c>
      <c r="B37">
        <v>0</v>
      </c>
      <c r="C37">
        <v>8.5999999999999993E-2</v>
      </c>
      <c r="D37">
        <v>0.09</v>
      </c>
      <c r="E37">
        <v>53.866999999999997</v>
      </c>
      <c r="F37">
        <v>1510</v>
      </c>
      <c r="I37" t="s">
        <v>15</v>
      </c>
      <c r="J37">
        <v>3.0000000000000001E-3</v>
      </c>
      <c r="K37">
        <v>1.6E-2</v>
      </c>
      <c r="L37">
        <v>2.1999999999999999E-2</v>
      </c>
      <c r="M37">
        <v>17.803000000000001</v>
      </c>
      <c r="N37">
        <v>1331</v>
      </c>
      <c r="O37">
        <f t="shared" si="4"/>
        <v>37</v>
      </c>
      <c r="P37">
        <f t="shared" si="1"/>
        <v>2.7798647633358379E-2</v>
      </c>
      <c r="Q37">
        <f t="shared" si="5"/>
        <v>7.0000000000000027E-3</v>
      </c>
      <c r="R37">
        <f t="shared" si="6"/>
        <v>4.0829999999999984</v>
      </c>
    </row>
    <row r="38" spans="1:18" x14ac:dyDescent="0.35">
      <c r="A38" t="s">
        <v>15</v>
      </c>
      <c r="B38">
        <v>0</v>
      </c>
      <c r="C38">
        <v>2.3E-2</v>
      </c>
      <c r="D38">
        <v>2.9000000000000001E-2</v>
      </c>
      <c r="E38">
        <v>21.885999999999999</v>
      </c>
      <c r="F38">
        <v>1368</v>
      </c>
      <c r="I38" t="s">
        <v>21</v>
      </c>
      <c r="J38">
        <v>1.4999999999999999E-2</v>
      </c>
      <c r="K38">
        <v>3.0000000000000001E-3</v>
      </c>
      <c r="L38">
        <v>4.0000000000000001E-3</v>
      </c>
      <c r="M38">
        <v>29.312999999999999</v>
      </c>
      <c r="N38">
        <v>1814</v>
      </c>
      <c r="O38">
        <f t="shared" si="4"/>
        <v>221</v>
      </c>
      <c r="P38">
        <f t="shared" si="1"/>
        <v>0.12183020948180816</v>
      </c>
      <c r="Q38">
        <f t="shared" si="5"/>
        <v>0.01</v>
      </c>
      <c r="R38">
        <f t="shared" si="6"/>
        <v>48.637999999999991</v>
      </c>
    </row>
    <row r="39" spans="1:18" x14ac:dyDescent="0.35">
      <c r="A39" t="s">
        <v>21</v>
      </c>
      <c r="B39">
        <v>0</v>
      </c>
      <c r="C39">
        <v>1.2999999999999999E-2</v>
      </c>
      <c r="D39">
        <v>1.4E-2</v>
      </c>
      <c r="E39">
        <v>77.950999999999993</v>
      </c>
      <c r="F39">
        <v>2035</v>
      </c>
      <c r="I39" t="s">
        <v>20</v>
      </c>
      <c r="J39">
        <v>0</v>
      </c>
      <c r="K39">
        <v>3.7999999999999999E-2</v>
      </c>
      <c r="L39">
        <v>4.2999999999999997E-2</v>
      </c>
      <c r="M39">
        <v>11.081</v>
      </c>
      <c r="N39">
        <v>1569</v>
      </c>
      <c r="O39">
        <f t="shared" si="4"/>
        <v>6</v>
      </c>
      <c r="P39">
        <f t="shared" si="1"/>
        <v>3.8240917782026767E-3</v>
      </c>
      <c r="Q39">
        <f t="shared" si="5"/>
        <v>2.0000000000000018E-3</v>
      </c>
      <c r="R39">
        <f t="shared" si="6"/>
        <v>0.39000000000000057</v>
      </c>
    </row>
    <row r="40" spans="1:18" x14ac:dyDescent="0.35">
      <c r="A40" t="s">
        <v>20</v>
      </c>
      <c r="B40">
        <v>0</v>
      </c>
      <c r="C40">
        <v>0.04</v>
      </c>
      <c r="D40">
        <v>4.4999999999999998E-2</v>
      </c>
      <c r="E40">
        <v>11.471</v>
      </c>
      <c r="F40">
        <v>1575</v>
      </c>
      <c r="I40" t="s">
        <v>8</v>
      </c>
      <c r="J40">
        <v>4.8000000000000001E-2</v>
      </c>
      <c r="K40">
        <v>1.0999999999999999E-2</v>
      </c>
      <c r="L40">
        <v>1.7000000000000001E-2</v>
      </c>
      <c r="M40">
        <v>26.292999999999999</v>
      </c>
      <c r="N40">
        <v>1117</v>
      </c>
      <c r="O40">
        <f t="shared" si="4"/>
        <v>53</v>
      </c>
      <c r="P40">
        <f t="shared" si="1"/>
        <v>4.7448522829006266E-2</v>
      </c>
      <c r="Q40">
        <f t="shared" si="5"/>
        <v>1.0999999999999999E-2</v>
      </c>
      <c r="R40">
        <f t="shared" si="6"/>
        <v>8.1370000000000005</v>
      </c>
    </row>
    <row r="41" spans="1:18" x14ac:dyDescent="0.35">
      <c r="A41" t="s">
        <v>8</v>
      </c>
      <c r="B41">
        <v>1E-3</v>
      </c>
      <c r="C41">
        <v>2.1000000000000001E-2</v>
      </c>
      <c r="D41">
        <v>2.8000000000000001E-2</v>
      </c>
      <c r="E41">
        <v>34.43</v>
      </c>
      <c r="F41">
        <v>1170</v>
      </c>
      <c r="I41" t="s">
        <v>37</v>
      </c>
      <c r="J41">
        <v>2.5999999999999999E-2</v>
      </c>
      <c r="K41">
        <v>1.4E-2</v>
      </c>
      <c r="L41">
        <v>0.02</v>
      </c>
      <c r="M41">
        <v>19.802</v>
      </c>
      <c r="N41">
        <v>927</v>
      </c>
      <c r="O41">
        <f t="shared" si="4"/>
        <v>62</v>
      </c>
      <c r="P41">
        <f t="shared" si="1"/>
        <v>6.6882416396979505E-2</v>
      </c>
      <c r="Q41">
        <f t="shared" si="5"/>
        <v>-5.000000000000001E-3</v>
      </c>
      <c r="R41">
        <f t="shared" si="6"/>
        <v>11.969999999999999</v>
      </c>
    </row>
    <row r="42" spans="1:18" x14ac:dyDescent="0.35">
      <c r="A42" t="s">
        <v>37</v>
      </c>
      <c r="B42">
        <v>7.3999999999999996E-2</v>
      </c>
      <c r="C42">
        <v>0.01</v>
      </c>
      <c r="D42">
        <v>1.4999999999999999E-2</v>
      </c>
      <c r="E42">
        <v>31.771999999999998</v>
      </c>
      <c r="F42">
        <v>989</v>
      </c>
      <c r="I42" t="s">
        <v>19</v>
      </c>
      <c r="J42">
        <v>0</v>
      </c>
      <c r="K42">
        <v>5.1999999999999998E-2</v>
      </c>
      <c r="L42">
        <v>5.7000000000000002E-2</v>
      </c>
      <c r="M42">
        <v>13.622</v>
      </c>
      <c r="N42">
        <v>1068</v>
      </c>
      <c r="O42">
        <f t="shared" si="4"/>
        <v>110</v>
      </c>
      <c r="P42">
        <f t="shared" si="1"/>
        <v>0.10299625468164794</v>
      </c>
      <c r="Q42">
        <f t="shared" si="5"/>
        <v>2.5000000000000001E-2</v>
      </c>
      <c r="R42">
        <f t="shared" si="6"/>
        <v>26.207000000000001</v>
      </c>
    </row>
    <row r="43" spans="1:18" x14ac:dyDescent="0.35">
      <c r="A43" t="s">
        <v>19</v>
      </c>
      <c r="B43">
        <v>0</v>
      </c>
      <c r="C43">
        <v>7.9000000000000001E-2</v>
      </c>
      <c r="D43">
        <v>8.2000000000000003E-2</v>
      </c>
      <c r="E43">
        <v>39.829000000000001</v>
      </c>
      <c r="F43">
        <v>1178</v>
      </c>
      <c r="L43">
        <f>SUM(L3:L42)+D30</f>
        <v>1.3749999999999998</v>
      </c>
      <c r="O43">
        <f>SUM(O3:O42)</f>
        <v>3441</v>
      </c>
      <c r="Q43">
        <f>SUM(Q3:Q42)</f>
        <v>0.30900000000000005</v>
      </c>
      <c r="R43">
        <f>SUM(R3:R42)</f>
        <v>896.01100000000008</v>
      </c>
    </row>
    <row r="44" spans="1:18" x14ac:dyDescent="0.35">
      <c r="D44">
        <f>SUM(D3:D43)</f>
        <v>1.6840000000000002</v>
      </c>
      <c r="Q44" t="s">
        <v>206</v>
      </c>
      <c r="R44" t="s">
        <v>205</v>
      </c>
    </row>
    <row r="45" spans="1:18" x14ac:dyDescent="0.35">
      <c r="A45" t="s">
        <v>194</v>
      </c>
      <c r="B45" s="66" t="s">
        <v>196</v>
      </c>
    </row>
    <row r="46" spans="1:18" x14ac:dyDescent="0.35">
      <c r="A46" t="s">
        <v>0</v>
      </c>
      <c r="B46" t="s">
        <v>195</v>
      </c>
      <c r="C46" t="s">
        <v>2</v>
      </c>
      <c r="D46" t="s">
        <v>3</v>
      </c>
      <c r="E46" t="s">
        <v>4</v>
      </c>
      <c r="F46" t="s">
        <v>5</v>
      </c>
    </row>
    <row r="47" spans="1:18" x14ac:dyDescent="0.35">
      <c r="A47" t="s">
        <v>186</v>
      </c>
      <c r="B47">
        <v>3.0000000000000001E-3</v>
      </c>
      <c r="C47">
        <v>8.5999999999999993E-2</v>
      </c>
      <c r="D47">
        <v>0.105</v>
      </c>
      <c r="E47">
        <v>47.231000000000002</v>
      </c>
      <c r="F47">
        <v>201</v>
      </c>
    </row>
    <row r="48" spans="1:18" x14ac:dyDescent="0.35">
      <c r="A48" t="s">
        <v>6</v>
      </c>
      <c r="B48">
        <v>0</v>
      </c>
      <c r="C48">
        <v>0.04</v>
      </c>
      <c r="D48">
        <v>4.7E-2</v>
      </c>
      <c r="E48">
        <v>20.280999999999999</v>
      </c>
      <c r="F48">
        <v>732</v>
      </c>
    </row>
    <row r="49" spans="1:6" x14ac:dyDescent="0.35">
      <c r="A49" t="s">
        <v>7</v>
      </c>
      <c r="B49">
        <v>0</v>
      </c>
      <c r="C49">
        <v>2.9000000000000001E-2</v>
      </c>
      <c r="D49">
        <v>0.04</v>
      </c>
      <c r="E49">
        <v>17.381</v>
      </c>
      <c r="F49">
        <v>1811</v>
      </c>
    </row>
    <row r="50" spans="1:6" x14ac:dyDescent="0.35">
      <c r="A50" t="s">
        <v>187</v>
      </c>
      <c r="B50">
        <v>0</v>
      </c>
      <c r="C50">
        <v>0.159</v>
      </c>
      <c r="D50">
        <v>0.189</v>
      </c>
      <c r="E50">
        <v>107.86499999999999</v>
      </c>
      <c r="F50">
        <v>380</v>
      </c>
    </row>
    <row r="51" spans="1:6" x14ac:dyDescent="0.35">
      <c r="A51" t="s">
        <v>188</v>
      </c>
      <c r="B51">
        <v>7.0000000000000001E-3</v>
      </c>
      <c r="C51">
        <v>3.4000000000000002E-2</v>
      </c>
      <c r="D51">
        <v>4.2999999999999997E-2</v>
      </c>
      <c r="E51">
        <v>13.606</v>
      </c>
      <c r="F51">
        <v>426</v>
      </c>
    </row>
    <row r="52" spans="1:6" x14ac:dyDescent="0.35">
      <c r="A52" t="s">
        <v>159</v>
      </c>
      <c r="B52">
        <v>0</v>
      </c>
      <c r="C52">
        <v>9.5000000000000001E-2</v>
      </c>
      <c r="D52">
        <v>0.115</v>
      </c>
      <c r="E52">
        <v>24.294</v>
      </c>
      <c r="F52">
        <v>630</v>
      </c>
    </row>
    <row r="53" spans="1:6" x14ac:dyDescent="0.35">
      <c r="A53" t="s">
        <v>8</v>
      </c>
      <c r="B53">
        <v>0</v>
      </c>
      <c r="C53">
        <v>7.4999999999999997E-2</v>
      </c>
      <c r="D53">
        <v>8.7999999999999995E-2</v>
      </c>
      <c r="E53">
        <v>32.744999999999997</v>
      </c>
      <c r="F53">
        <v>1170</v>
      </c>
    </row>
    <row r="54" spans="1:6" x14ac:dyDescent="0.35">
      <c r="A54" t="s">
        <v>157</v>
      </c>
      <c r="B54">
        <v>0</v>
      </c>
      <c r="C54">
        <v>7.5999999999999998E-2</v>
      </c>
      <c r="D54">
        <v>8.5999999999999993E-2</v>
      </c>
      <c r="E54">
        <v>91.406999999999996</v>
      </c>
      <c r="F54">
        <v>674</v>
      </c>
    </row>
    <row r="55" spans="1:6" x14ac:dyDescent="0.35">
      <c r="A55" t="s">
        <v>160</v>
      </c>
      <c r="B55">
        <v>0.01</v>
      </c>
      <c r="C55">
        <v>2.7E-2</v>
      </c>
      <c r="D55">
        <v>3.4000000000000002E-2</v>
      </c>
      <c r="E55">
        <v>103.146</v>
      </c>
      <c r="F55">
        <v>466</v>
      </c>
    </row>
    <row r="56" spans="1:6" x14ac:dyDescent="0.35">
      <c r="A56" t="s">
        <v>9</v>
      </c>
      <c r="B56">
        <v>0</v>
      </c>
      <c r="C56">
        <v>3.7999999999999999E-2</v>
      </c>
      <c r="D56">
        <v>4.5999999999999999E-2</v>
      </c>
      <c r="E56">
        <v>62.024000000000001</v>
      </c>
      <c r="F56">
        <v>2216</v>
      </c>
    </row>
    <row r="57" spans="1:6" x14ac:dyDescent="0.35">
      <c r="A57" s="66" t="s">
        <v>158</v>
      </c>
      <c r="B57">
        <v>0.14199999999999999</v>
      </c>
      <c r="C57">
        <v>2.5999999999999999E-2</v>
      </c>
      <c r="D57">
        <v>3.9E-2</v>
      </c>
      <c r="E57">
        <v>34.569000000000003</v>
      </c>
      <c r="F57">
        <v>523</v>
      </c>
    </row>
    <row r="58" spans="1:6" x14ac:dyDescent="0.35">
      <c r="A58" t="s">
        <v>10</v>
      </c>
      <c r="B58">
        <v>0</v>
      </c>
      <c r="C58">
        <v>0.1</v>
      </c>
      <c r="D58">
        <v>0.114</v>
      </c>
      <c r="E58">
        <v>41.718000000000004</v>
      </c>
      <c r="F58">
        <v>664</v>
      </c>
    </row>
    <row r="59" spans="1:6" x14ac:dyDescent="0.35">
      <c r="A59" t="s">
        <v>34</v>
      </c>
      <c r="B59">
        <v>0</v>
      </c>
      <c r="C59">
        <v>8.2000000000000003E-2</v>
      </c>
      <c r="D59">
        <v>9.2999999999999999E-2</v>
      </c>
      <c r="E59">
        <v>94.513999999999996</v>
      </c>
      <c r="F59">
        <v>1497</v>
      </c>
    </row>
    <row r="60" spans="1:6" x14ac:dyDescent="0.35">
      <c r="A60" t="s">
        <v>189</v>
      </c>
      <c r="B60">
        <v>0.04</v>
      </c>
      <c r="C60">
        <v>0.02</v>
      </c>
      <c r="D60">
        <v>2.7E-2</v>
      </c>
      <c r="E60">
        <v>27.146000000000001</v>
      </c>
      <c r="F60">
        <v>299</v>
      </c>
    </row>
    <row r="61" spans="1:6" x14ac:dyDescent="0.35">
      <c r="A61" t="s">
        <v>11</v>
      </c>
      <c r="B61">
        <v>0</v>
      </c>
      <c r="C61">
        <v>0.08</v>
      </c>
      <c r="D61">
        <v>8.4000000000000005E-2</v>
      </c>
      <c r="E61">
        <v>57.081000000000003</v>
      </c>
      <c r="F61">
        <v>3562</v>
      </c>
    </row>
    <row r="62" spans="1:6" x14ac:dyDescent="0.35">
      <c r="A62" t="s">
        <v>12</v>
      </c>
      <c r="B62">
        <v>0</v>
      </c>
      <c r="C62">
        <v>6.9000000000000006E-2</v>
      </c>
      <c r="D62">
        <v>8.3000000000000004E-2</v>
      </c>
      <c r="E62">
        <v>16.321000000000002</v>
      </c>
      <c r="F62">
        <v>1130</v>
      </c>
    </row>
    <row r="63" spans="1:6" x14ac:dyDescent="0.35">
      <c r="A63" t="s">
        <v>13</v>
      </c>
      <c r="B63">
        <v>0</v>
      </c>
      <c r="C63">
        <v>4.8000000000000001E-2</v>
      </c>
      <c r="D63">
        <v>5.8000000000000003E-2</v>
      </c>
      <c r="E63">
        <v>14.301</v>
      </c>
      <c r="F63">
        <v>1584</v>
      </c>
    </row>
    <row r="64" spans="1:6" x14ac:dyDescent="0.35">
      <c r="A64" t="s">
        <v>14</v>
      </c>
      <c r="B64">
        <v>0</v>
      </c>
      <c r="C64">
        <v>0.111</v>
      </c>
      <c r="D64">
        <v>0.13500000000000001</v>
      </c>
      <c r="E64">
        <v>22.721</v>
      </c>
      <c r="F64">
        <v>674</v>
      </c>
    </row>
    <row r="65" spans="1:6" x14ac:dyDescent="0.35">
      <c r="A65" t="s">
        <v>15</v>
      </c>
      <c r="B65">
        <v>0</v>
      </c>
      <c r="C65">
        <v>0.14899999999999999</v>
      </c>
      <c r="D65">
        <v>0.16200000000000001</v>
      </c>
      <c r="E65">
        <v>19.228000000000002</v>
      </c>
      <c r="F65">
        <v>1368</v>
      </c>
    </row>
    <row r="66" spans="1:6" x14ac:dyDescent="0.35">
      <c r="A66" t="s">
        <v>16</v>
      </c>
      <c r="B66">
        <v>0</v>
      </c>
      <c r="C66">
        <v>0.11799999999999999</v>
      </c>
      <c r="D66">
        <v>0.125</v>
      </c>
      <c r="E66">
        <v>51.856999999999999</v>
      </c>
      <c r="F66">
        <v>2486</v>
      </c>
    </row>
    <row r="67" spans="1:6" x14ac:dyDescent="0.35">
      <c r="A67" t="s">
        <v>35</v>
      </c>
      <c r="B67">
        <v>0</v>
      </c>
      <c r="C67">
        <v>2.9000000000000001E-2</v>
      </c>
      <c r="D67">
        <v>3.7999999999999999E-2</v>
      </c>
      <c r="E67">
        <v>20.222999999999999</v>
      </c>
      <c r="F67">
        <v>1962</v>
      </c>
    </row>
    <row r="68" spans="1:6" x14ac:dyDescent="0.35">
      <c r="A68" t="s">
        <v>17</v>
      </c>
      <c r="B68">
        <v>0</v>
      </c>
      <c r="C68">
        <v>7.9000000000000001E-2</v>
      </c>
      <c r="D68">
        <v>0.09</v>
      </c>
      <c r="E68">
        <v>24.925999999999998</v>
      </c>
      <c r="F68">
        <v>1268</v>
      </c>
    </row>
    <row r="69" spans="1:6" x14ac:dyDescent="0.35">
      <c r="A69" t="s">
        <v>18</v>
      </c>
      <c r="B69">
        <v>0</v>
      </c>
      <c r="C69">
        <v>0.06</v>
      </c>
      <c r="D69">
        <v>6.9000000000000006E-2</v>
      </c>
      <c r="E69">
        <v>13.542999999999999</v>
      </c>
      <c r="F69">
        <v>1927</v>
      </c>
    </row>
    <row r="70" spans="1:6" x14ac:dyDescent="0.35">
      <c r="A70" t="s">
        <v>36</v>
      </c>
      <c r="B70">
        <v>0</v>
      </c>
      <c r="C70">
        <v>0.20300000000000001</v>
      </c>
      <c r="D70">
        <v>0.21</v>
      </c>
      <c r="E70">
        <v>62.267000000000003</v>
      </c>
      <c r="F70">
        <v>2154</v>
      </c>
    </row>
    <row r="71" spans="1:6" x14ac:dyDescent="0.35">
      <c r="A71" t="s">
        <v>19</v>
      </c>
      <c r="B71">
        <v>0</v>
      </c>
      <c r="C71">
        <v>0.17</v>
      </c>
      <c r="D71">
        <v>0.186</v>
      </c>
      <c r="E71">
        <v>36.456000000000003</v>
      </c>
      <c r="F71">
        <v>1178</v>
      </c>
    </row>
    <row r="72" spans="1:6" x14ac:dyDescent="0.35">
      <c r="A72" t="s">
        <v>20</v>
      </c>
      <c r="B72">
        <v>0</v>
      </c>
      <c r="C72">
        <v>6.9000000000000006E-2</v>
      </c>
      <c r="D72">
        <v>8.1000000000000003E-2</v>
      </c>
      <c r="E72">
        <v>11.202999999999999</v>
      </c>
      <c r="F72">
        <v>1575</v>
      </c>
    </row>
    <row r="73" spans="1:6" x14ac:dyDescent="0.35">
      <c r="A73" t="s">
        <v>37</v>
      </c>
      <c r="B73">
        <v>0</v>
      </c>
      <c r="C73">
        <v>0.14599999999999999</v>
      </c>
      <c r="D73">
        <v>0.16400000000000001</v>
      </c>
      <c r="E73">
        <v>27.81</v>
      </c>
      <c r="F73">
        <v>989</v>
      </c>
    </row>
    <row r="74" spans="1:6" x14ac:dyDescent="0.35">
      <c r="A74" t="s">
        <v>21</v>
      </c>
      <c r="B74">
        <v>0</v>
      </c>
      <c r="C74">
        <v>0.215</v>
      </c>
      <c r="D74">
        <v>0.223</v>
      </c>
      <c r="E74">
        <v>62.49</v>
      </c>
      <c r="F74">
        <v>2035</v>
      </c>
    </row>
    <row r="75" spans="1:6" x14ac:dyDescent="0.35">
      <c r="A75" t="s">
        <v>22</v>
      </c>
      <c r="B75">
        <v>0</v>
      </c>
      <c r="C75">
        <v>7.8E-2</v>
      </c>
      <c r="D75">
        <v>9.8000000000000004E-2</v>
      </c>
      <c r="E75">
        <v>23.725000000000001</v>
      </c>
      <c r="F75">
        <v>826</v>
      </c>
    </row>
    <row r="76" spans="1:6" x14ac:dyDescent="0.35">
      <c r="A76" t="s">
        <v>23</v>
      </c>
      <c r="B76">
        <v>0</v>
      </c>
      <c r="C76">
        <v>3.9E-2</v>
      </c>
      <c r="D76">
        <v>4.2999999999999997E-2</v>
      </c>
      <c r="E76">
        <v>264.84800000000001</v>
      </c>
      <c r="F76">
        <v>4588</v>
      </c>
    </row>
    <row r="77" spans="1:6" x14ac:dyDescent="0.35">
      <c r="A77" t="s">
        <v>24</v>
      </c>
      <c r="B77">
        <v>0</v>
      </c>
      <c r="C77">
        <v>2.1000000000000001E-2</v>
      </c>
      <c r="D77">
        <v>2.5000000000000001E-2</v>
      </c>
      <c r="E77">
        <v>28.783999999999999</v>
      </c>
      <c r="F77">
        <v>1658</v>
      </c>
    </row>
    <row r="78" spans="1:6" x14ac:dyDescent="0.35">
      <c r="A78" t="s">
        <v>190</v>
      </c>
      <c r="B78">
        <v>0</v>
      </c>
      <c r="C78">
        <v>9.0999999999999998E-2</v>
      </c>
      <c r="D78">
        <v>0.107</v>
      </c>
      <c r="E78">
        <v>10.23</v>
      </c>
      <c r="F78">
        <v>902</v>
      </c>
    </row>
    <row r="79" spans="1:6" x14ac:dyDescent="0.35">
      <c r="A79" t="s">
        <v>25</v>
      </c>
      <c r="B79">
        <v>0</v>
      </c>
      <c r="C79">
        <v>0.04</v>
      </c>
      <c r="D79">
        <v>5.1999999999999998E-2</v>
      </c>
      <c r="E79">
        <v>62.942</v>
      </c>
      <c r="F79">
        <v>1280</v>
      </c>
    </row>
    <row r="80" spans="1:6" x14ac:dyDescent="0.35">
      <c r="A80" t="s">
        <v>156</v>
      </c>
      <c r="B80">
        <v>0</v>
      </c>
      <c r="C80">
        <v>4.3999999999999997E-2</v>
      </c>
      <c r="D80">
        <v>4.8000000000000001E-2</v>
      </c>
      <c r="E80">
        <v>49.067</v>
      </c>
      <c r="F80">
        <v>2268</v>
      </c>
    </row>
    <row r="81" spans="1:6" x14ac:dyDescent="0.35">
      <c r="A81" t="s">
        <v>38</v>
      </c>
      <c r="B81">
        <v>0</v>
      </c>
      <c r="C81">
        <v>0.125</v>
      </c>
      <c r="D81">
        <v>0.13600000000000001</v>
      </c>
      <c r="E81">
        <v>51.917000000000002</v>
      </c>
      <c r="F81">
        <v>1510</v>
      </c>
    </row>
    <row r="82" spans="1:6" x14ac:dyDescent="0.35">
      <c r="A82" t="s">
        <v>26</v>
      </c>
      <c r="B82">
        <v>0</v>
      </c>
      <c r="C82">
        <v>7.4999999999999997E-2</v>
      </c>
      <c r="D82">
        <v>8.7999999999999995E-2</v>
      </c>
      <c r="E82">
        <v>16.640999999999998</v>
      </c>
      <c r="F82">
        <v>1074</v>
      </c>
    </row>
    <row r="83" spans="1:6" x14ac:dyDescent="0.35">
      <c r="A83" t="s">
        <v>191</v>
      </c>
      <c r="B83">
        <v>0</v>
      </c>
      <c r="C83">
        <v>7.3999999999999996E-2</v>
      </c>
      <c r="D83">
        <v>8.7999999999999995E-2</v>
      </c>
      <c r="E83">
        <v>27.914999999999999</v>
      </c>
      <c r="F83">
        <v>866</v>
      </c>
    </row>
    <row r="84" spans="1:6" x14ac:dyDescent="0.35">
      <c r="A84" t="s">
        <v>39</v>
      </c>
      <c r="B84">
        <v>3.6999999999999998E-2</v>
      </c>
      <c r="C84">
        <v>3.6999999999999998E-2</v>
      </c>
      <c r="D84">
        <v>5.6000000000000001E-2</v>
      </c>
      <c r="E84">
        <v>64.492000000000004</v>
      </c>
      <c r="F84">
        <v>696</v>
      </c>
    </row>
    <row r="85" spans="1:6" x14ac:dyDescent="0.35">
      <c r="A85" t="s">
        <v>27</v>
      </c>
      <c r="B85">
        <v>0</v>
      </c>
      <c r="C85">
        <v>0.121</v>
      </c>
      <c r="D85">
        <v>0.14000000000000001</v>
      </c>
      <c r="E85">
        <v>39.439</v>
      </c>
      <c r="F85">
        <v>764</v>
      </c>
    </row>
    <row r="86" spans="1:6" x14ac:dyDescent="0.35">
      <c r="A86" t="s">
        <v>28</v>
      </c>
      <c r="B86">
        <v>0</v>
      </c>
      <c r="C86">
        <v>3.1E-2</v>
      </c>
      <c r="D86">
        <v>4.1000000000000002E-2</v>
      </c>
      <c r="E86">
        <v>55.484000000000002</v>
      </c>
      <c r="F86">
        <v>1876</v>
      </c>
    </row>
    <row r="87" spans="1:6" x14ac:dyDescent="0.35">
      <c r="A87" s="66" t="s">
        <v>192</v>
      </c>
      <c r="B87">
        <v>0.46600000000000003</v>
      </c>
      <c r="C87">
        <v>1.2E-2</v>
      </c>
      <c r="D87">
        <v>2.7E-2</v>
      </c>
      <c r="E87">
        <v>21.463000000000001</v>
      </c>
      <c r="F87">
        <v>246</v>
      </c>
    </row>
    <row r="89" spans="1:6" x14ac:dyDescent="0.35">
      <c r="A89" t="s">
        <v>46</v>
      </c>
    </row>
    <row r="90" spans="1:6" x14ac:dyDescent="0.35">
      <c r="A90" t="s">
        <v>0</v>
      </c>
      <c r="B90" t="s">
        <v>46</v>
      </c>
      <c r="C90" t="s">
        <v>2</v>
      </c>
      <c r="D90" t="s">
        <v>3</v>
      </c>
      <c r="E90" t="s">
        <v>4</v>
      </c>
      <c r="F90" t="s">
        <v>5</v>
      </c>
    </row>
    <row r="91" spans="1:6" x14ac:dyDescent="0.35">
      <c r="A91" t="s">
        <v>186</v>
      </c>
      <c r="B91">
        <v>4.1000000000000002E-2</v>
      </c>
      <c r="C91">
        <v>3.7999999999999999E-2</v>
      </c>
      <c r="D91">
        <v>4.9000000000000002E-2</v>
      </c>
      <c r="E91">
        <v>49.273000000000003</v>
      </c>
      <c r="F91">
        <v>201</v>
      </c>
    </row>
    <row r="92" spans="1:6" x14ac:dyDescent="0.35">
      <c r="A92" t="s">
        <v>6</v>
      </c>
      <c r="B92">
        <v>7.4999999999999997E-2</v>
      </c>
      <c r="C92">
        <v>1.2E-2</v>
      </c>
      <c r="D92">
        <v>1.7000000000000001E-2</v>
      </c>
      <c r="E92">
        <v>20.832999999999998</v>
      </c>
      <c r="F92">
        <v>732</v>
      </c>
    </row>
    <row r="93" spans="1:6" x14ac:dyDescent="0.35">
      <c r="A93" t="s">
        <v>7</v>
      </c>
      <c r="B93">
        <v>2.8000000000000001E-2</v>
      </c>
      <c r="C93">
        <v>3.0000000000000001E-3</v>
      </c>
      <c r="D93">
        <v>4.0000000000000001E-3</v>
      </c>
      <c r="E93">
        <v>17.649999999999999</v>
      </c>
      <c r="F93">
        <v>1811</v>
      </c>
    </row>
    <row r="94" spans="1:6" x14ac:dyDescent="0.35">
      <c r="A94" t="s">
        <v>187</v>
      </c>
      <c r="B94">
        <v>0</v>
      </c>
      <c r="C94">
        <v>0.1</v>
      </c>
      <c r="D94">
        <v>0.114</v>
      </c>
      <c r="E94">
        <v>113.062</v>
      </c>
      <c r="F94">
        <v>380</v>
      </c>
    </row>
    <row r="95" spans="1:6" x14ac:dyDescent="0.35">
      <c r="A95" t="s">
        <v>188</v>
      </c>
      <c r="B95">
        <v>0.115</v>
      </c>
      <c r="C95">
        <v>0.02</v>
      </c>
      <c r="D95">
        <v>3.9E-2</v>
      </c>
      <c r="E95">
        <v>13.954000000000001</v>
      </c>
      <c r="F95">
        <v>426</v>
      </c>
    </row>
    <row r="96" spans="1:6" x14ac:dyDescent="0.35">
      <c r="A96" t="s">
        <v>159</v>
      </c>
      <c r="B96">
        <v>2E-3</v>
      </c>
      <c r="C96">
        <v>2.5000000000000001E-2</v>
      </c>
      <c r="D96">
        <v>2.9000000000000001E-2</v>
      </c>
      <c r="E96">
        <v>25.736000000000001</v>
      </c>
      <c r="F96">
        <v>630</v>
      </c>
    </row>
    <row r="97" spans="1:6" x14ac:dyDescent="0.35">
      <c r="A97" t="s">
        <v>8</v>
      </c>
      <c r="B97">
        <v>0</v>
      </c>
      <c r="C97">
        <v>1.6E-2</v>
      </c>
      <c r="D97">
        <v>1.7000000000000001E-2</v>
      </c>
      <c r="E97">
        <v>34.390999999999998</v>
      </c>
      <c r="F97">
        <v>1170</v>
      </c>
    </row>
    <row r="98" spans="1:6" x14ac:dyDescent="0.35">
      <c r="A98" t="s">
        <v>157</v>
      </c>
      <c r="B98">
        <v>0.80700000000000005</v>
      </c>
      <c r="C98">
        <v>-1E-3</v>
      </c>
      <c r="D98">
        <v>1E-3</v>
      </c>
      <c r="E98">
        <v>98.203999999999994</v>
      </c>
      <c r="F98">
        <v>674</v>
      </c>
    </row>
    <row r="99" spans="1:6" x14ac:dyDescent="0.35">
      <c r="A99" t="s">
        <v>160</v>
      </c>
      <c r="B99">
        <v>0.44700000000000001</v>
      </c>
      <c r="C99">
        <v>4.0000000000000001E-3</v>
      </c>
      <c r="D99">
        <v>1.0999999999999999E-2</v>
      </c>
      <c r="E99">
        <v>105.48</v>
      </c>
      <c r="F99">
        <v>466</v>
      </c>
    </row>
    <row r="100" spans="1:6" x14ac:dyDescent="0.35">
      <c r="A100" t="s">
        <v>9</v>
      </c>
      <c r="B100">
        <v>0.3</v>
      </c>
      <c r="C100">
        <v>2E-3</v>
      </c>
      <c r="D100">
        <v>4.0000000000000001E-3</v>
      </c>
      <c r="E100">
        <v>63.911999999999999</v>
      </c>
      <c r="F100">
        <v>2216</v>
      </c>
    </row>
    <row r="101" spans="1:6" x14ac:dyDescent="0.35">
      <c r="A101" t="s">
        <v>158</v>
      </c>
      <c r="B101">
        <v>0.32700000000000001</v>
      </c>
      <c r="C101">
        <v>0</v>
      </c>
      <c r="D101">
        <v>2E-3</v>
      </c>
      <c r="E101">
        <v>35.097000000000001</v>
      </c>
      <c r="F101">
        <v>523</v>
      </c>
    </row>
    <row r="102" spans="1:6" x14ac:dyDescent="0.35">
      <c r="A102" t="s">
        <v>10</v>
      </c>
      <c r="B102">
        <v>0.112</v>
      </c>
      <c r="C102">
        <v>2E-3</v>
      </c>
      <c r="D102">
        <v>4.0000000000000001E-3</v>
      </c>
      <c r="E102">
        <v>45.567999999999998</v>
      </c>
      <c r="F102">
        <v>664</v>
      </c>
    </row>
    <row r="103" spans="1:6" x14ac:dyDescent="0.35">
      <c r="A103" t="s">
        <v>34</v>
      </c>
      <c r="B103">
        <v>0</v>
      </c>
      <c r="C103">
        <v>2.1000000000000001E-2</v>
      </c>
      <c r="D103">
        <v>2.4E-2</v>
      </c>
      <c r="E103">
        <v>99.938000000000002</v>
      </c>
      <c r="F103">
        <v>1497</v>
      </c>
    </row>
    <row r="104" spans="1:6" x14ac:dyDescent="0.35">
      <c r="A104" t="s">
        <v>189</v>
      </c>
      <c r="B104">
        <v>2E-3</v>
      </c>
      <c r="C104">
        <v>2.8000000000000001E-2</v>
      </c>
      <c r="D104">
        <v>3.1E-2</v>
      </c>
      <c r="E104">
        <v>26.792000000000002</v>
      </c>
      <c r="F104">
        <v>299</v>
      </c>
    </row>
    <row r="105" spans="1:6" x14ac:dyDescent="0.35">
      <c r="A105" t="s">
        <v>11</v>
      </c>
      <c r="B105">
        <v>1.6E-2</v>
      </c>
      <c r="C105">
        <v>4.0000000000000001E-3</v>
      </c>
      <c r="D105">
        <v>5.0000000000000001E-3</v>
      </c>
      <c r="E105">
        <v>61.57</v>
      </c>
      <c r="F105">
        <v>3562</v>
      </c>
    </row>
    <row r="106" spans="1:6" x14ac:dyDescent="0.35">
      <c r="A106" t="s">
        <v>12</v>
      </c>
      <c r="B106">
        <v>0</v>
      </c>
      <c r="C106">
        <v>3.2000000000000001E-2</v>
      </c>
      <c r="D106">
        <v>3.7999999999999999E-2</v>
      </c>
      <c r="E106">
        <v>16.826000000000001</v>
      </c>
      <c r="F106">
        <v>1130</v>
      </c>
    </row>
    <row r="107" spans="1:6" x14ac:dyDescent="0.35">
      <c r="A107" t="s">
        <v>13</v>
      </c>
      <c r="B107">
        <v>6.7000000000000004E-2</v>
      </c>
      <c r="C107">
        <v>4.0000000000000001E-3</v>
      </c>
      <c r="D107">
        <v>5.0000000000000001E-3</v>
      </c>
      <c r="E107">
        <v>14.842000000000001</v>
      </c>
      <c r="F107">
        <v>1584</v>
      </c>
    </row>
    <row r="108" spans="1:6" x14ac:dyDescent="0.35">
      <c r="A108" t="s">
        <v>14</v>
      </c>
      <c r="B108">
        <v>1E-3</v>
      </c>
      <c r="C108">
        <v>0.03</v>
      </c>
      <c r="D108">
        <v>3.5999999999999997E-2</v>
      </c>
      <c r="E108">
        <v>24.285</v>
      </c>
      <c r="F108">
        <v>674</v>
      </c>
    </row>
    <row r="109" spans="1:6" x14ac:dyDescent="0.35">
      <c r="A109" t="s">
        <v>15</v>
      </c>
      <c r="B109">
        <v>0</v>
      </c>
      <c r="C109">
        <v>5.5E-2</v>
      </c>
      <c r="D109">
        <v>5.7000000000000002E-2</v>
      </c>
      <c r="E109">
        <v>21.071999999999999</v>
      </c>
      <c r="F109">
        <v>1368</v>
      </c>
    </row>
    <row r="110" spans="1:6" x14ac:dyDescent="0.35">
      <c r="A110" t="s">
        <v>16</v>
      </c>
      <c r="B110">
        <v>0</v>
      </c>
      <c r="C110">
        <v>0.02</v>
      </c>
      <c r="D110">
        <v>2.1000000000000001E-2</v>
      </c>
      <c r="E110">
        <v>57.26</v>
      </c>
      <c r="F110">
        <v>2486</v>
      </c>
    </row>
    <row r="111" spans="1:6" x14ac:dyDescent="0.35">
      <c r="A111" t="s">
        <v>35</v>
      </c>
      <c r="B111">
        <v>0</v>
      </c>
      <c r="C111">
        <v>8.0000000000000002E-3</v>
      </c>
      <c r="D111">
        <v>8.9999999999999993E-3</v>
      </c>
      <c r="E111">
        <v>20.489000000000001</v>
      </c>
      <c r="F111">
        <v>1962</v>
      </c>
    </row>
    <row r="112" spans="1:6" x14ac:dyDescent="0.35">
      <c r="A112" t="s">
        <v>17</v>
      </c>
      <c r="B112">
        <v>0.113</v>
      </c>
      <c r="C112">
        <v>1E-3</v>
      </c>
      <c r="D112">
        <v>2E-3</v>
      </c>
      <c r="E112">
        <v>26.718</v>
      </c>
      <c r="F112">
        <v>1268</v>
      </c>
    </row>
    <row r="113" spans="1:6" x14ac:dyDescent="0.35">
      <c r="A113" t="s">
        <v>18</v>
      </c>
      <c r="B113">
        <v>0</v>
      </c>
      <c r="C113">
        <v>3.7999999999999999E-2</v>
      </c>
      <c r="D113">
        <v>4.1000000000000002E-2</v>
      </c>
      <c r="E113">
        <v>13.766</v>
      </c>
      <c r="F113">
        <v>1927</v>
      </c>
    </row>
    <row r="114" spans="1:6" x14ac:dyDescent="0.35">
      <c r="A114" t="s">
        <v>36</v>
      </c>
      <c r="B114">
        <v>0</v>
      </c>
      <c r="C114">
        <v>4.2999999999999997E-2</v>
      </c>
      <c r="D114">
        <v>4.7E-2</v>
      </c>
      <c r="E114">
        <v>74.384</v>
      </c>
      <c r="F114">
        <v>2154</v>
      </c>
    </row>
    <row r="115" spans="1:6" x14ac:dyDescent="0.35">
      <c r="A115" t="s">
        <v>19</v>
      </c>
      <c r="B115">
        <v>5.0000000000000001E-3</v>
      </c>
      <c r="C115">
        <v>1.2E-2</v>
      </c>
      <c r="D115">
        <v>1.4999999999999999E-2</v>
      </c>
      <c r="E115">
        <v>42.707999999999998</v>
      </c>
      <c r="F115">
        <v>1178</v>
      </c>
    </row>
    <row r="116" spans="1:6" x14ac:dyDescent="0.35">
      <c r="A116" t="s">
        <v>20</v>
      </c>
      <c r="B116">
        <v>0.1</v>
      </c>
      <c r="C116">
        <v>5.0000000000000001E-3</v>
      </c>
      <c r="D116">
        <v>8.0000000000000002E-3</v>
      </c>
      <c r="E116">
        <v>11.86</v>
      </c>
      <c r="F116">
        <v>1575</v>
      </c>
    </row>
    <row r="117" spans="1:6" x14ac:dyDescent="0.35">
      <c r="A117" t="s">
        <v>37</v>
      </c>
      <c r="B117">
        <v>0.27200000000000002</v>
      </c>
      <c r="C117">
        <v>1E-3</v>
      </c>
      <c r="D117">
        <v>2E-3</v>
      </c>
      <c r="E117">
        <v>31.922000000000001</v>
      </c>
      <c r="F117">
        <v>989</v>
      </c>
    </row>
    <row r="118" spans="1:6" x14ac:dyDescent="0.35">
      <c r="A118" t="s">
        <v>21</v>
      </c>
      <c r="B118">
        <v>0</v>
      </c>
      <c r="C118">
        <v>8.4000000000000005E-2</v>
      </c>
      <c r="D118">
        <v>8.5999999999999993E-2</v>
      </c>
      <c r="E118">
        <v>72.472999999999999</v>
      </c>
      <c r="F118">
        <v>2035</v>
      </c>
    </row>
    <row r="119" spans="1:6" x14ac:dyDescent="0.35">
      <c r="A119" t="s">
        <v>22</v>
      </c>
      <c r="B119">
        <v>0</v>
      </c>
      <c r="C119">
        <v>2.9000000000000001E-2</v>
      </c>
      <c r="D119">
        <v>3.3000000000000002E-2</v>
      </c>
      <c r="E119">
        <v>24.582000000000001</v>
      </c>
      <c r="F119">
        <v>826</v>
      </c>
    </row>
    <row r="120" spans="1:6" x14ac:dyDescent="0.35">
      <c r="A120" t="s">
        <v>23</v>
      </c>
      <c r="B120">
        <v>0</v>
      </c>
      <c r="C120">
        <v>2.1000000000000001E-2</v>
      </c>
      <c r="D120">
        <v>2.3E-2</v>
      </c>
      <c r="E120">
        <v>269.161</v>
      </c>
      <c r="F120">
        <v>4588</v>
      </c>
    </row>
    <row r="121" spans="1:6" x14ac:dyDescent="0.35">
      <c r="A121" t="s">
        <v>24</v>
      </c>
      <c r="B121">
        <v>0</v>
      </c>
      <c r="C121">
        <v>1.4999999999999999E-2</v>
      </c>
      <c r="D121">
        <v>1.7000000000000001E-2</v>
      </c>
      <c r="E121">
        <v>28.898</v>
      </c>
      <c r="F121">
        <v>1658</v>
      </c>
    </row>
    <row r="122" spans="1:6" x14ac:dyDescent="0.35">
      <c r="A122" t="s">
        <v>190</v>
      </c>
      <c r="B122">
        <v>0</v>
      </c>
      <c r="C122">
        <v>4.3999999999999997E-2</v>
      </c>
      <c r="D122">
        <v>5.2999999999999999E-2</v>
      </c>
      <c r="E122">
        <v>10.659000000000001</v>
      </c>
      <c r="F122">
        <v>902</v>
      </c>
    </row>
    <row r="123" spans="1:6" x14ac:dyDescent="0.35">
      <c r="A123" t="s">
        <v>25</v>
      </c>
      <c r="B123">
        <v>7.6999999999999999E-2</v>
      </c>
      <c r="C123">
        <v>6.0000000000000001E-3</v>
      </c>
      <c r="D123">
        <v>8.9999999999999993E-3</v>
      </c>
      <c r="E123">
        <v>64.498999999999995</v>
      </c>
      <c r="F123">
        <v>1280</v>
      </c>
    </row>
    <row r="124" spans="1:6" x14ac:dyDescent="0.35">
      <c r="A124" t="s">
        <v>156</v>
      </c>
      <c r="B124">
        <v>0</v>
      </c>
      <c r="C124">
        <v>2.3E-2</v>
      </c>
      <c r="D124">
        <v>2.5999999999999999E-2</v>
      </c>
      <c r="E124">
        <v>50.045000000000002</v>
      </c>
      <c r="F124">
        <v>2268</v>
      </c>
    </row>
    <row r="125" spans="1:6" x14ac:dyDescent="0.35">
      <c r="A125" t="s">
        <v>38</v>
      </c>
      <c r="B125">
        <v>0</v>
      </c>
      <c r="C125">
        <v>9.8000000000000004E-2</v>
      </c>
      <c r="D125">
        <v>0.10299999999999999</v>
      </c>
      <c r="E125">
        <v>53.177999999999997</v>
      </c>
      <c r="F125">
        <v>1510</v>
      </c>
    </row>
    <row r="126" spans="1:6" x14ac:dyDescent="0.35">
      <c r="A126" t="s">
        <v>26</v>
      </c>
      <c r="B126">
        <v>0.53600000000000003</v>
      </c>
      <c r="C126">
        <v>1E-3</v>
      </c>
      <c r="D126">
        <v>4.0000000000000001E-3</v>
      </c>
      <c r="E126">
        <v>17.774999999999999</v>
      </c>
      <c r="F126">
        <v>1074</v>
      </c>
    </row>
    <row r="127" spans="1:6" x14ac:dyDescent="0.35">
      <c r="A127" t="s">
        <v>191</v>
      </c>
      <c r="B127">
        <v>0.36</v>
      </c>
      <c r="C127">
        <v>3.0000000000000001E-3</v>
      </c>
      <c r="D127">
        <v>5.0000000000000001E-3</v>
      </c>
      <c r="E127">
        <v>29.702000000000002</v>
      </c>
      <c r="F127">
        <v>866</v>
      </c>
    </row>
    <row r="128" spans="1:6" x14ac:dyDescent="0.35">
      <c r="A128" t="s">
        <v>39</v>
      </c>
      <c r="B128">
        <v>0.216</v>
      </c>
      <c r="C128">
        <v>1E-3</v>
      </c>
      <c r="D128">
        <v>2E-3</v>
      </c>
      <c r="E128">
        <v>65.638000000000005</v>
      </c>
      <c r="F128">
        <v>696</v>
      </c>
    </row>
    <row r="129" spans="1:6" x14ac:dyDescent="0.35">
      <c r="A129" t="s">
        <v>27</v>
      </c>
      <c r="B129">
        <v>0.46899999999999997</v>
      </c>
      <c r="C129">
        <v>-1E-3</v>
      </c>
      <c r="D129">
        <v>1E-3</v>
      </c>
      <c r="E129">
        <v>44.03</v>
      </c>
      <c r="F129">
        <v>764</v>
      </c>
    </row>
    <row r="130" spans="1:6" x14ac:dyDescent="0.35">
      <c r="A130" t="s">
        <v>28</v>
      </c>
      <c r="B130">
        <v>0.436</v>
      </c>
      <c r="C130">
        <v>1E-3</v>
      </c>
      <c r="D130">
        <v>2E-3</v>
      </c>
      <c r="E130">
        <v>56.677</v>
      </c>
      <c r="F130">
        <v>1876</v>
      </c>
    </row>
    <row r="131" spans="1:6" x14ac:dyDescent="0.35">
      <c r="A131" t="s">
        <v>192</v>
      </c>
      <c r="B131">
        <v>0.184</v>
      </c>
      <c r="C131">
        <v>3.0000000000000001E-3</v>
      </c>
      <c r="D131">
        <v>7.0000000000000001E-3</v>
      </c>
      <c r="E131">
        <v>21.427</v>
      </c>
      <c r="F131">
        <v>246</v>
      </c>
    </row>
    <row r="133" spans="1:6" x14ac:dyDescent="0.35">
      <c r="A133" t="s">
        <v>144</v>
      </c>
    </row>
    <row r="134" spans="1:6" x14ac:dyDescent="0.35">
      <c r="A134" t="s">
        <v>0</v>
      </c>
      <c r="B134" t="s">
        <v>42</v>
      </c>
      <c r="C134" t="s">
        <v>2</v>
      </c>
      <c r="D134" t="s">
        <v>3</v>
      </c>
      <c r="E134" t="s">
        <v>4</v>
      </c>
      <c r="F134" t="s">
        <v>5</v>
      </c>
    </row>
    <row r="135" spans="1:6" x14ac:dyDescent="0.35">
      <c r="A135" t="s">
        <v>186</v>
      </c>
      <c r="B135">
        <v>0</v>
      </c>
      <c r="C135">
        <v>0.127</v>
      </c>
      <c r="D135">
        <v>0.14199999999999999</v>
      </c>
      <c r="E135">
        <v>45.012</v>
      </c>
      <c r="F135">
        <v>201</v>
      </c>
    </row>
    <row r="136" spans="1:6" x14ac:dyDescent="0.35">
      <c r="A136" t="s">
        <v>6</v>
      </c>
      <c r="B136">
        <v>0.28399999999999997</v>
      </c>
      <c r="C136">
        <v>3.0000000000000001E-3</v>
      </c>
      <c r="D136">
        <v>6.0000000000000001E-3</v>
      </c>
      <c r="E136">
        <v>20.952000000000002</v>
      </c>
      <c r="F136">
        <v>732</v>
      </c>
    </row>
    <row r="137" spans="1:6" x14ac:dyDescent="0.35">
      <c r="A137" t="s">
        <v>7</v>
      </c>
      <c r="B137">
        <v>4.0000000000000001E-3</v>
      </c>
      <c r="C137">
        <v>4.0000000000000001E-3</v>
      </c>
      <c r="D137">
        <v>5.0000000000000001E-3</v>
      </c>
      <c r="E137">
        <v>17.632000000000001</v>
      </c>
      <c r="F137">
        <v>1811</v>
      </c>
    </row>
    <row r="138" spans="1:6" x14ac:dyDescent="0.35">
      <c r="A138" t="s">
        <v>187</v>
      </c>
      <c r="B138">
        <v>8.9999999999999993E-3</v>
      </c>
      <c r="C138">
        <v>4.5999999999999999E-2</v>
      </c>
      <c r="D138">
        <v>6.5000000000000002E-2</v>
      </c>
      <c r="E138">
        <v>120.396</v>
      </c>
      <c r="F138">
        <v>380</v>
      </c>
    </row>
    <row r="139" spans="1:6" x14ac:dyDescent="0.35">
      <c r="A139" t="s">
        <v>188</v>
      </c>
      <c r="B139">
        <v>0.41399999999999998</v>
      </c>
      <c r="C139">
        <v>-1E-3</v>
      </c>
      <c r="D139">
        <v>2E-3</v>
      </c>
      <c r="E139">
        <v>14.005000000000001</v>
      </c>
      <c r="F139">
        <v>426</v>
      </c>
    </row>
    <row r="140" spans="1:6" x14ac:dyDescent="0.35">
      <c r="A140" t="s">
        <v>159</v>
      </c>
      <c r="B140">
        <v>0.52200000000000002</v>
      </c>
      <c r="C140">
        <v>-1E-3</v>
      </c>
      <c r="D140">
        <v>1E-3</v>
      </c>
      <c r="E140">
        <v>26.34</v>
      </c>
      <c r="F140">
        <v>630</v>
      </c>
    </row>
    <row r="141" spans="1:6" x14ac:dyDescent="0.35">
      <c r="A141" t="s">
        <v>8</v>
      </c>
      <c r="B141">
        <v>5.1999999999999998E-2</v>
      </c>
      <c r="C141">
        <v>4.0000000000000001E-3</v>
      </c>
      <c r="D141">
        <v>5.0000000000000001E-3</v>
      </c>
      <c r="E141">
        <v>34.793999999999997</v>
      </c>
      <c r="F141">
        <v>1170</v>
      </c>
    </row>
    <row r="142" spans="1:6" x14ac:dyDescent="0.35">
      <c r="A142" t="s">
        <v>157</v>
      </c>
      <c r="B142">
        <v>0.62</v>
      </c>
      <c r="C142">
        <v>1E-3</v>
      </c>
      <c r="D142">
        <v>5.0000000000000001E-3</v>
      </c>
      <c r="E142">
        <v>98.22</v>
      </c>
      <c r="F142">
        <v>674</v>
      </c>
    </row>
    <row r="143" spans="1:6" x14ac:dyDescent="0.35">
      <c r="A143" t="s">
        <v>160</v>
      </c>
      <c r="B143">
        <v>2.7E-2</v>
      </c>
      <c r="C143">
        <v>0.03</v>
      </c>
      <c r="D143">
        <v>4.7E-2</v>
      </c>
      <c r="E143">
        <v>103.923</v>
      </c>
      <c r="F143">
        <v>466</v>
      </c>
    </row>
    <row r="144" spans="1:6" x14ac:dyDescent="0.35">
      <c r="A144" t="s">
        <v>9</v>
      </c>
      <c r="B144">
        <v>0.80900000000000005</v>
      </c>
      <c r="C144">
        <v>0</v>
      </c>
      <c r="D144">
        <v>0</v>
      </c>
      <c r="E144">
        <v>63.963999999999999</v>
      </c>
      <c r="F144">
        <v>2216</v>
      </c>
    </row>
    <row r="145" spans="1:6" x14ac:dyDescent="0.35">
      <c r="A145" t="s">
        <v>158</v>
      </c>
      <c r="B145">
        <v>0.20799999999999999</v>
      </c>
      <c r="C145">
        <v>7.0000000000000001E-3</v>
      </c>
      <c r="D145">
        <v>1.0999999999999999E-2</v>
      </c>
      <c r="E145">
        <v>34.939</v>
      </c>
      <c r="F145">
        <v>523</v>
      </c>
    </row>
    <row r="146" spans="1:6" x14ac:dyDescent="0.35">
      <c r="A146" t="s">
        <v>10</v>
      </c>
      <c r="B146">
        <v>0.71099999999999997</v>
      </c>
      <c r="C146">
        <v>-1E-3</v>
      </c>
      <c r="D146">
        <v>0</v>
      </c>
      <c r="E146">
        <v>45.732999999999997</v>
      </c>
      <c r="F146">
        <v>664</v>
      </c>
    </row>
    <row r="147" spans="1:6" x14ac:dyDescent="0.35">
      <c r="A147" t="s">
        <v>34</v>
      </c>
      <c r="B147">
        <v>0</v>
      </c>
      <c r="C147">
        <v>1.7000000000000001E-2</v>
      </c>
      <c r="D147">
        <v>2.1000000000000001E-2</v>
      </c>
      <c r="E147">
        <v>100.342</v>
      </c>
      <c r="F147">
        <v>1497</v>
      </c>
    </row>
    <row r="148" spans="1:6" x14ac:dyDescent="0.35">
      <c r="A148" t="s">
        <v>189</v>
      </c>
      <c r="B148">
        <v>1E-3</v>
      </c>
      <c r="C148">
        <v>3.2000000000000001E-2</v>
      </c>
      <c r="D148">
        <v>3.5000000000000003E-2</v>
      </c>
      <c r="E148">
        <v>26.687999999999999</v>
      </c>
      <c r="F148">
        <v>299</v>
      </c>
    </row>
    <row r="149" spans="1:6" x14ac:dyDescent="0.35">
      <c r="A149" t="s">
        <v>11</v>
      </c>
      <c r="B149">
        <v>3.0000000000000001E-3</v>
      </c>
      <c r="C149">
        <v>5.0000000000000001E-3</v>
      </c>
      <c r="D149">
        <v>6.0000000000000001E-3</v>
      </c>
      <c r="E149">
        <v>61.505000000000003</v>
      </c>
      <c r="F149">
        <v>3562</v>
      </c>
    </row>
    <row r="150" spans="1:6" x14ac:dyDescent="0.35">
      <c r="A150" t="s">
        <v>12</v>
      </c>
      <c r="B150">
        <v>0.41199999999999998</v>
      </c>
      <c r="C150">
        <v>0</v>
      </c>
      <c r="D150">
        <v>1E-3</v>
      </c>
      <c r="E150">
        <v>17.292000000000002</v>
      </c>
      <c r="F150">
        <v>1130</v>
      </c>
    </row>
    <row r="151" spans="1:6" x14ac:dyDescent="0.35">
      <c r="A151" t="s">
        <v>13</v>
      </c>
      <c r="B151">
        <v>0.33300000000000002</v>
      </c>
      <c r="C151">
        <v>1E-3</v>
      </c>
      <c r="D151">
        <v>2E-3</v>
      </c>
      <c r="E151">
        <v>14.884</v>
      </c>
      <c r="F151">
        <v>1584</v>
      </c>
    </row>
    <row r="152" spans="1:6" x14ac:dyDescent="0.35">
      <c r="A152" t="s">
        <v>14</v>
      </c>
      <c r="B152">
        <v>0.27800000000000002</v>
      </c>
      <c r="C152">
        <v>0</v>
      </c>
      <c r="D152">
        <v>2E-3</v>
      </c>
      <c r="E152">
        <v>24.914000000000001</v>
      </c>
      <c r="F152">
        <v>674</v>
      </c>
    </row>
    <row r="153" spans="1:6" x14ac:dyDescent="0.35">
      <c r="A153" t="s">
        <v>15</v>
      </c>
      <c r="B153">
        <v>1E-3</v>
      </c>
      <c r="C153">
        <v>1.2999999999999999E-2</v>
      </c>
      <c r="D153">
        <v>1.4999999999999999E-2</v>
      </c>
      <c r="E153">
        <v>22.018000000000001</v>
      </c>
      <c r="F153">
        <v>1368</v>
      </c>
    </row>
    <row r="154" spans="1:6" x14ac:dyDescent="0.35">
      <c r="A154" t="s">
        <v>16</v>
      </c>
      <c r="B154">
        <v>7.3999999999999996E-2</v>
      </c>
      <c r="C154">
        <v>1E-3</v>
      </c>
      <c r="D154">
        <v>1E-3</v>
      </c>
      <c r="E154">
        <v>58.271000000000001</v>
      </c>
      <c r="F154">
        <v>2486</v>
      </c>
    </row>
    <row r="155" spans="1:6" x14ac:dyDescent="0.35">
      <c r="A155" t="s">
        <v>35</v>
      </c>
      <c r="B155">
        <v>1E-3</v>
      </c>
      <c r="C155">
        <v>0.01</v>
      </c>
      <c r="D155">
        <v>1.4E-2</v>
      </c>
      <c r="E155">
        <v>20.497</v>
      </c>
      <c r="F155">
        <v>1962</v>
      </c>
    </row>
    <row r="156" spans="1:6" x14ac:dyDescent="0.35">
      <c r="A156" t="s">
        <v>17</v>
      </c>
      <c r="B156">
        <v>0.35699999999999998</v>
      </c>
      <c r="C156">
        <v>0</v>
      </c>
      <c r="D156">
        <v>1E-3</v>
      </c>
      <c r="E156">
        <v>26.754000000000001</v>
      </c>
      <c r="F156">
        <v>1268</v>
      </c>
    </row>
    <row r="157" spans="1:6" x14ac:dyDescent="0.35">
      <c r="A157" t="s">
        <v>18</v>
      </c>
      <c r="B157">
        <v>3.2000000000000001E-2</v>
      </c>
      <c r="C157">
        <v>2E-3</v>
      </c>
      <c r="D157">
        <v>2E-3</v>
      </c>
      <c r="E157">
        <v>14.242000000000001</v>
      </c>
      <c r="F157">
        <v>1927</v>
      </c>
    </row>
    <row r="158" spans="1:6" x14ac:dyDescent="0.35">
      <c r="A158" t="s">
        <v>36</v>
      </c>
      <c r="B158">
        <v>1.2E-2</v>
      </c>
      <c r="C158">
        <v>7.0000000000000001E-3</v>
      </c>
      <c r="D158">
        <v>0.01</v>
      </c>
      <c r="E158">
        <v>77.126000000000005</v>
      </c>
      <c r="F158">
        <v>2154</v>
      </c>
    </row>
    <row r="159" spans="1:6" x14ac:dyDescent="0.35">
      <c r="A159" t="s">
        <v>19</v>
      </c>
      <c r="B159">
        <v>0.14399999999999999</v>
      </c>
      <c r="C159">
        <v>4.0000000000000001E-3</v>
      </c>
      <c r="D159">
        <v>6.0000000000000001E-3</v>
      </c>
      <c r="E159">
        <v>43.031999999999996</v>
      </c>
      <c r="F159">
        <v>1178</v>
      </c>
    </row>
    <row r="160" spans="1:6" x14ac:dyDescent="0.35">
      <c r="A160" t="s">
        <v>20</v>
      </c>
      <c r="B160">
        <v>8.8999999999999996E-2</v>
      </c>
      <c r="C160">
        <v>4.0000000000000001E-3</v>
      </c>
      <c r="D160">
        <v>7.0000000000000001E-3</v>
      </c>
      <c r="E160">
        <v>11.86</v>
      </c>
      <c r="F160">
        <v>1575</v>
      </c>
    </row>
    <row r="161" spans="1:6" x14ac:dyDescent="0.35">
      <c r="A161" t="s">
        <v>37</v>
      </c>
      <c r="B161">
        <v>0</v>
      </c>
      <c r="C161">
        <v>4.1000000000000002E-2</v>
      </c>
      <c r="D161">
        <v>4.5999999999999999E-2</v>
      </c>
      <c r="E161">
        <v>30.774999999999999</v>
      </c>
      <c r="F161">
        <v>989</v>
      </c>
    </row>
    <row r="162" spans="1:6" x14ac:dyDescent="0.35">
      <c r="A162" t="s">
        <v>21</v>
      </c>
      <c r="B162">
        <v>0</v>
      </c>
      <c r="C162">
        <v>2.7E-2</v>
      </c>
      <c r="D162">
        <v>0.03</v>
      </c>
      <c r="E162">
        <v>77.018000000000001</v>
      </c>
      <c r="F162">
        <v>2035</v>
      </c>
    </row>
    <row r="163" spans="1:6" x14ac:dyDescent="0.35">
      <c r="A163" t="s">
        <v>22</v>
      </c>
      <c r="B163">
        <v>0.17100000000000001</v>
      </c>
      <c r="C163">
        <v>6.0000000000000001E-3</v>
      </c>
      <c r="D163">
        <v>0.01</v>
      </c>
      <c r="E163">
        <v>25.120999999999999</v>
      </c>
      <c r="F163">
        <v>826</v>
      </c>
    </row>
    <row r="164" spans="1:6" x14ac:dyDescent="0.35">
      <c r="A164" t="s">
        <v>23</v>
      </c>
      <c r="B164">
        <v>0</v>
      </c>
      <c r="C164">
        <v>0.01</v>
      </c>
      <c r="D164">
        <v>1.2E-2</v>
      </c>
      <c r="E164">
        <v>272.43099999999998</v>
      </c>
      <c r="F164">
        <v>4588</v>
      </c>
    </row>
    <row r="165" spans="1:6" x14ac:dyDescent="0.35">
      <c r="A165" t="s">
        <v>24</v>
      </c>
      <c r="B165">
        <v>0.34599999999999997</v>
      </c>
      <c r="C165">
        <v>1E-3</v>
      </c>
      <c r="D165">
        <v>3.0000000000000001E-3</v>
      </c>
      <c r="E165">
        <v>29.276</v>
      </c>
      <c r="F165">
        <v>1658</v>
      </c>
    </row>
    <row r="166" spans="1:6" x14ac:dyDescent="0.35">
      <c r="A166" t="s">
        <v>190</v>
      </c>
      <c r="B166">
        <v>0.61299999999999999</v>
      </c>
      <c r="C166">
        <v>2E-3</v>
      </c>
      <c r="D166">
        <v>6.0000000000000001E-3</v>
      </c>
      <c r="E166">
        <v>11.089</v>
      </c>
      <c r="F166">
        <v>902</v>
      </c>
    </row>
    <row r="167" spans="1:6" x14ac:dyDescent="0.35">
      <c r="A167" t="s">
        <v>25</v>
      </c>
      <c r="B167">
        <v>4.4999999999999998E-2</v>
      </c>
      <c r="C167">
        <v>7.0000000000000001E-3</v>
      </c>
      <c r="D167">
        <v>0.01</v>
      </c>
      <c r="E167">
        <v>64.421000000000006</v>
      </c>
      <c r="F167">
        <v>1280</v>
      </c>
    </row>
    <row r="168" spans="1:6" x14ac:dyDescent="0.35">
      <c r="A168" t="s">
        <v>156</v>
      </c>
      <c r="B168">
        <v>5.1999999999999998E-2</v>
      </c>
      <c r="C168">
        <v>2E-3</v>
      </c>
      <c r="D168">
        <v>3.0000000000000001E-3</v>
      </c>
      <c r="E168">
        <v>51.02</v>
      </c>
      <c r="F168">
        <v>2268</v>
      </c>
    </row>
    <row r="169" spans="1:6" x14ac:dyDescent="0.35">
      <c r="A169" t="s">
        <v>38</v>
      </c>
      <c r="B169">
        <v>0.58699999999999997</v>
      </c>
      <c r="C169">
        <v>1E-3</v>
      </c>
      <c r="D169">
        <v>5.0000000000000001E-3</v>
      </c>
      <c r="E169">
        <v>58.744</v>
      </c>
      <c r="F169">
        <v>1510</v>
      </c>
    </row>
    <row r="170" spans="1:6" x14ac:dyDescent="0.35">
      <c r="A170" t="s">
        <v>26</v>
      </c>
      <c r="B170">
        <v>2E-3</v>
      </c>
      <c r="C170">
        <v>1.2999999999999999E-2</v>
      </c>
      <c r="D170">
        <v>1.4999999999999999E-2</v>
      </c>
      <c r="E170">
        <v>17.55</v>
      </c>
      <c r="F170">
        <v>1074</v>
      </c>
    </row>
    <row r="171" spans="1:6" x14ac:dyDescent="0.35">
      <c r="A171" t="s">
        <v>191</v>
      </c>
      <c r="B171">
        <v>3.0000000000000001E-3</v>
      </c>
      <c r="C171">
        <v>1.4999999999999999E-2</v>
      </c>
      <c r="D171">
        <v>1.7000000000000001E-2</v>
      </c>
      <c r="E171">
        <v>29.344000000000001</v>
      </c>
      <c r="F171">
        <v>866</v>
      </c>
    </row>
    <row r="172" spans="1:6" x14ac:dyDescent="0.35">
      <c r="A172" t="s">
        <v>39</v>
      </c>
      <c r="B172">
        <v>8.5999999999999993E-2</v>
      </c>
      <c r="C172">
        <v>1.4E-2</v>
      </c>
      <c r="D172">
        <v>2.4E-2</v>
      </c>
      <c r="E172">
        <v>65.266999999999996</v>
      </c>
      <c r="F172">
        <v>696</v>
      </c>
    </row>
    <row r="173" spans="1:6" x14ac:dyDescent="0.35">
      <c r="A173" t="s">
        <v>27</v>
      </c>
      <c r="B173">
        <v>1E-3</v>
      </c>
      <c r="C173">
        <v>3.1E-2</v>
      </c>
      <c r="D173">
        <v>0.04</v>
      </c>
      <c r="E173">
        <v>42.972999999999999</v>
      </c>
      <c r="F173">
        <v>764</v>
      </c>
    </row>
    <row r="174" spans="1:6" x14ac:dyDescent="0.35">
      <c r="A174" t="s">
        <v>28</v>
      </c>
      <c r="B174">
        <v>0.182</v>
      </c>
      <c r="C174">
        <v>1E-3</v>
      </c>
      <c r="D174">
        <v>1E-3</v>
      </c>
      <c r="E174">
        <v>56.665999999999997</v>
      </c>
      <c r="F174">
        <v>1876</v>
      </c>
    </row>
    <row r="175" spans="1:6" x14ac:dyDescent="0.35">
      <c r="A175" t="s">
        <v>192</v>
      </c>
      <c r="B175">
        <v>0.19800000000000001</v>
      </c>
      <c r="C175">
        <v>2.9000000000000001E-2</v>
      </c>
      <c r="D175">
        <v>5.2999999999999999E-2</v>
      </c>
      <c r="E175">
        <v>21.338999999999999</v>
      </c>
      <c r="F175">
        <v>246</v>
      </c>
    </row>
    <row r="177" spans="1:6" x14ac:dyDescent="0.35">
      <c r="A177" t="s">
        <v>145</v>
      </c>
    </row>
    <row r="178" spans="1:6" x14ac:dyDescent="0.35">
      <c r="A178" t="s">
        <v>0</v>
      </c>
      <c r="B178" t="s">
        <v>33</v>
      </c>
      <c r="C178" t="s">
        <v>2</v>
      </c>
      <c r="D178" t="s">
        <v>3</v>
      </c>
      <c r="E178" t="s">
        <v>4</v>
      </c>
      <c r="F178" t="s">
        <v>5</v>
      </c>
    </row>
    <row r="179" spans="1:6" x14ac:dyDescent="0.35">
      <c r="A179" t="s">
        <v>186</v>
      </c>
      <c r="B179">
        <v>2.4E-2</v>
      </c>
      <c r="C179">
        <v>0.02</v>
      </c>
      <c r="D179">
        <v>2.5000000000000001E-2</v>
      </c>
      <c r="E179">
        <v>49.856000000000002</v>
      </c>
      <c r="F179">
        <v>201</v>
      </c>
    </row>
    <row r="180" spans="1:6" x14ac:dyDescent="0.35">
      <c r="A180" t="s">
        <v>6</v>
      </c>
      <c r="B180">
        <v>0.56499999999999995</v>
      </c>
      <c r="C180">
        <v>-1E-3</v>
      </c>
      <c r="D180">
        <v>0</v>
      </c>
      <c r="E180">
        <v>21.01</v>
      </c>
      <c r="F180">
        <v>732</v>
      </c>
    </row>
    <row r="181" spans="1:6" x14ac:dyDescent="0.35">
      <c r="A181" t="s">
        <v>7</v>
      </c>
      <c r="B181">
        <v>6.0000000000000001E-3</v>
      </c>
      <c r="C181">
        <v>6.0000000000000001E-3</v>
      </c>
      <c r="D181">
        <v>7.0000000000000001E-3</v>
      </c>
      <c r="E181">
        <v>17.606000000000002</v>
      </c>
      <c r="F181">
        <v>1811</v>
      </c>
    </row>
    <row r="182" spans="1:6" x14ac:dyDescent="0.35">
      <c r="A182" t="s">
        <v>187</v>
      </c>
      <c r="B182">
        <v>0.104</v>
      </c>
      <c r="C182">
        <v>1.7999999999999999E-2</v>
      </c>
      <c r="D182">
        <v>2.8000000000000001E-2</v>
      </c>
      <c r="E182">
        <v>122.65</v>
      </c>
      <c r="F182">
        <v>380</v>
      </c>
    </row>
    <row r="183" spans="1:6" x14ac:dyDescent="0.35">
      <c r="A183" t="s">
        <v>188</v>
      </c>
      <c r="B183">
        <v>0.59099999999999997</v>
      </c>
      <c r="C183">
        <v>-2E-3</v>
      </c>
      <c r="D183">
        <v>1E-3</v>
      </c>
      <c r="E183">
        <v>14.018000000000001</v>
      </c>
      <c r="F183">
        <v>426</v>
      </c>
    </row>
    <row r="184" spans="1:6" x14ac:dyDescent="0.35">
      <c r="A184" t="s">
        <v>159</v>
      </c>
      <c r="B184">
        <v>6.0000000000000001E-3</v>
      </c>
      <c r="C184">
        <v>2.1999999999999999E-2</v>
      </c>
      <c r="D184">
        <v>2.8000000000000001E-2</v>
      </c>
      <c r="E184">
        <v>25.850999999999999</v>
      </c>
      <c r="F184">
        <v>630</v>
      </c>
    </row>
    <row r="185" spans="1:6" x14ac:dyDescent="0.35">
      <c r="A185" t="s">
        <v>8</v>
      </c>
      <c r="B185">
        <v>0.123</v>
      </c>
      <c r="C185">
        <v>2E-3</v>
      </c>
      <c r="D185">
        <v>3.0000000000000001E-3</v>
      </c>
      <c r="E185">
        <v>34.86</v>
      </c>
      <c r="F185">
        <v>1170</v>
      </c>
    </row>
    <row r="186" spans="1:6" x14ac:dyDescent="0.35">
      <c r="A186" t="s">
        <v>157</v>
      </c>
      <c r="B186">
        <v>0.42299999999999999</v>
      </c>
      <c r="C186">
        <v>0</v>
      </c>
      <c r="D186">
        <v>1E-3</v>
      </c>
      <c r="E186">
        <v>98.123000000000005</v>
      </c>
      <c r="F186">
        <v>674</v>
      </c>
    </row>
    <row r="187" spans="1:6" x14ac:dyDescent="0.35">
      <c r="A187" t="s">
        <v>160</v>
      </c>
      <c r="B187">
        <v>0.42199999999999999</v>
      </c>
      <c r="C187">
        <v>-1E-3</v>
      </c>
      <c r="D187">
        <v>1E-3</v>
      </c>
      <c r="E187">
        <v>105.511</v>
      </c>
      <c r="F187">
        <v>466</v>
      </c>
    </row>
    <row r="188" spans="1:6" x14ac:dyDescent="0.35">
      <c r="A188" t="s">
        <v>9</v>
      </c>
      <c r="B188">
        <v>0.86199999999999999</v>
      </c>
      <c r="C188">
        <v>0</v>
      </c>
      <c r="D188">
        <v>0</v>
      </c>
      <c r="E188">
        <v>63.963999999999999</v>
      </c>
      <c r="F188">
        <v>2216</v>
      </c>
    </row>
    <row r="189" spans="1:6" x14ac:dyDescent="0.35">
      <c r="A189" t="s">
        <v>158</v>
      </c>
      <c r="B189">
        <v>0.73099999999999998</v>
      </c>
      <c r="C189">
        <v>-1E-3</v>
      </c>
      <c r="D189">
        <v>1E-3</v>
      </c>
      <c r="E189">
        <v>35.142000000000003</v>
      </c>
      <c r="F189">
        <v>523</v>
      </c>
    </row>
    <row r="190" spans="1:6" x14ac:dyDescent="0.35">
      <c r="A190" t="s">
        <v>10</v>
      </c>
      <c r="B190">
        <v>0.313</v>
      </c>
      <c r="C190">
        <v>0</v>
      </c>
      <c r="D190">
        <v>2E-3</v>
      </c>
      <c r="E190">
        <v>45.673000000000002</v>
      </c>
      <c r="F190">
        <v>664</v>
      </c>
    </row>
    <row r="191" spans="1:6" x14ac:dyDescent="0.35">
      <c r="A191" t="s">
        <v>34</v>
      </c>
      <c r="B191">
        <v>1E-3</v>
      </c>
      <c r="C191">
        <v>1.6E-2</v>
      </c>
      <c r="D191">
        <v>2.1000000000000001E-2</v>
      </c>
      <c r="E191">
        <v>100.47799999999999</v>
      </c>
      <c r="F191">
        <v>1497</v>
      </c>
    </row>
    <row r="192" spans="1:6" x14ac:dyDescent="0.35">
      <c r="A192" t="s">
        <v>189</v>
      </c>
      <c r="B192">
        <v>5.8999999999999997E-2</v>
      </c>
      <c r="C192">
        <v>1.4999999999999999E-2</v>
      </c>
      <c r="D192">
        <v>0.02</v>
      </c>
      <c r="E192">
        <v>27.19</v>
      </c>
      <c r="F192">
        <v>299</v>
      </c>
    </row>
    <row r="193" spans="1:6" x14ac:dyDescent="0.35">
      <c r="A193" t="s">
        <v>11</v>
      </c>
      <c r="B193">
        <v>1.6E-2</v>
      </c>
      <c r="C193">
        <v>4.0000000000000001E-3</v>
      </c>
      <c r="D193">
        <v>6.0000000000000001E-3</v>
      </c>
      <c r="E193">
        <v>61.573</v>
      </c>
      <c r="F193">
        <v>3562</v>
      </c>
    </row>
    <row r="194" spans="1:6" x14ac:dyDescent="0.35">
      <c r="A194" t="s">
        <v>12</v>
      </c>
      <c r="B194">
        <v>0.55200000000000005</v>
      </c>
      <c r="C194">
        <v>-1E-3</v>
      </c>
      <c r="D194">
        <v>0</v>
      </c>
      <c r="E194">
        <v>17.297000000000001</v>
      </c>
      <c r="F194">
        <v>1130</v>
      </c>
    </row>
    <row r="195" spans="1:6" x14ac:dyDescent="0.35">
      <c r="A195" t="s">
        <v>13</v>
      </c>
      <c r="B195">
        <v>0.72799999999999998</v>
      </c>
      <c r="C195">
        <v>0</v>
      </c>
      <c r="D195">
        <v>3.0000000000000001E-3</v>
      </c>
      <c r="E195">
        <v>14.916</v>
      </c>
      <c r="F195">
        <v>1584</v>
      </c>
    </row>
    <row r="196" spans="1:6" x14ac:dyDescent="0.35">
      <c r="A196" t="s">
        <v>14</v>
      </c>
      <c r="B196">
        <v>0.98799999999999999</v>
      </c>
      <c r="C196">
        <v>-1E-3</v>
      </c>
      <c r="D196">
        <v>0</v>
      </c>
      <c r="E196">
        <v>24.957000000000001</v>
      </c>
      <c r="F196">
        <v>674</v>
      </c>
    </row>
    <row r="197" spans="1:6" x14ac:dyDescent="0.35">
      <c r="A197" t="s">
        <v>15</v>
      </c>
      <c r="B197">
        <v>1.7000000000000001E-2</v>
      </c>
      <c r="C197">
        <v>8.9999999999999993E-3</v>
      </c>
      <c r="D197">
        <v>1.2E-2</v>
      </c>
      <c r="E197">
        <v>22.13</v>
      </c>
      <c r="F197">
        <v>1368</v>
      </c>
    </row>
    <row r="198" spans="1:6" x14ac:dyDescent="0.35">
      <c r="A198" t="s">
        <v>16</v>
      </c>
      <c r="B198">
        <v>0.20100000000000001</v>
      </c>
      <c r="C198">
        <v>0</v>
      </c>
      <c r="D198">
        <v>1E-3</v>
      </c>
      <c r="E198">
        <v>58.308</v>
      </c>
      <c r="F198">
        <v>2486</v>
      </c>
    </row>
    <row r="199" spans="1:6" x14ac:dyDescent="0.35">
      <c r="A199" t="s">
        <v>35</v>
      </c>
      <c r="B199">
        <v>3.5000000000000003E-2</v>
      </c>
      <c r="C199">
        <v>4.0000000000000001E-3</v>
      </c>
      <c r="D199">
        <v>6.0000000000000001E-3</v>
      </c>
      <c r="E199">
        <v>20.588999999999999</v>
      </c>
      <c r="F199">
        <v>1962</v>
      </c>
    </row>
    <row r="200" spans="1:6" x14ac:dyDescent="0.35">
      <c r="A200" t="s">
        <v>17</v>
      </c>
      <c r="B200">
        <v>2E-3</v>
      </c>
      <c r="C200">
        <v>7.0000000000000001E-3</v>
      </c>
      <c r="D200">
        <v>8.0000000000000002E-3</v>
      </c>
      <c r="E200">
        <v>26.567</v>
      </c>
      <c r="F200">
        <v>1268</v>
      </c>
    </row>
    <row r="201" spans="1:6" x14ac:dyDescent="0.35">
      <c r="A201" t="s">
        <v>18</v>
      </c>
      <c r="B201">
        <v>0.251</v>
      </c>
      <c r="C201">
        <v>2E-3</v>
      </c>
      <c r="D201">
        <v>4.0000000000000001E-3</v>
      </c>
      <c r="E201">
        <v>14.257</v>
      </c>
      <c r="F201">
        <v>1927</v>
      </c>
    </row>
    <row r="202" spans="1:6" x14ac:dyDescent="0.35">
      <c r="A202" t="s">
        <v>36</v>
      </c>
      <c r="B202">
        <v>1E-3</v>
      </c>
      <c r="C202">
        <v>0.01</v>
      </c>
      <c r="D202">
        <v>1.2999999999999999E-2</v>
      </c>
      <c r="E202">
        <v>76.900000000000006</v>
      </c>
      <c r="F202">
        <v>2154</v>
      </c>
    </row>
    <row r="203" spans="1:6" x14ac:dyDescent="0.35">
      <c r="A203" t="s">
        <v>19</v>
      </c>
      <c r="B203">
        <v>7.0000000000000001E-3</v>
      </c>
      <c r="C203">
        <v>5.0000000000000001E-3</v>
      </c>
      <c r="D203">
        <v>6.0000000000000001E-3</v>
      </c>
      <c r="E203">
        <v>42.911999999999999</v>
      </c>
      <c r="F203">
        <v>1178</v>
      </c>
    </row>
    <row r="204" spans="1:6" x14ac:dyDescent="0.35">
      <c r="A204" t="s">
        <v>20</v>
      </c>
      <c r="B204">
        <v>0.26600000000000001</v>
      </c>
      <c r="C204">
        <v>2E-3</v>
      </c>
      <c r="D204">
        <v>4.0000000000000001E-3</v>
      </c>
      <c r="E204">
        <v>11.88</v>
      </c>
      <c r="F204">
        <v>1575</v>
      </c>
    </row>
    <row r="205" spans="1:6" x14ac:dyDescent="0.35">
      <c r="A205" t="s">
        <v>37</v>
      </c>
      <c r="B205">
        <v>0.36499999999999999</v>
      </c>
      <c r="C205">
        <v>1E-3</v>
      </c>
      <c r="D205">
        <v>3.0000000000000001E-3</v>
      </c>
      <c r="E205">
        <v>31.925000000000001</v>
      </c>
      <c r="F205">
        <v>989</v>
      </c>
    </row>
    <row r="206" spans="1:6" x14ac:dyDescent="0.35">
      <c r="A206" t="s">
        <v>21</v>
      </c>
      <c r="B206">
        <v>0</v>
      </c>
      <c r="C206">
        <v>2.9000000000000001E-2</v>
      </c>
      <c r="D206">
        <v>3.2000000000000001E-2</v>
      </c>
      <c r="E206">
        <v>76.718000000000004</v>
      </c>
      <c r="F206">
        <v>2035</v>
      </c>
    </row>
    <row r="207" spans="1:6" x14ac:dyDescent="0.35">
      <c r="A207" t="s">
        <v>22</v>
      </c>
      <c r="B207">
        <v>0.19</v>
      </c>
      <c r="C207">
        <v>2E-3</v>
      </c>
      <c r="D207">
        <v>4.0000000000000001E-3</v>
      </c>
      <c r="E207">
        <v>25.158000000000001</v>
      </c>
      <c r="F207">
        <v>826</v>
      </c>
    </row>
    <row r="208" spans="1:6" x14ac:dyDescent="0.35">
      <c r="A208" t="s">
        <v>23</v>
      </c>
      <c r="B208">
        <v>0</v>
      </c>
      <c r="C208">
        <v>8.0000000000000002E-3</v>
      </c>
      <c r="D208">
        <v>8.9999999999999993E-3</v>
      </c>
      <c r="E208">
        <v>272.73399999999998</v>
      </c>
      <c r="F208">
        <v>4588</v>
      </c>
    </row>
    <row r="209" spans="1:6" x14ac:dyDescent="0.35">
      <c r="A209" t="s">
        <v>24</v>
      </c>
      <c r="B209">
        <v>4.8000000000000001E-2</v>
      </c>
      <c r="C209">
        <v>6.0000000000000001E-3</v>
      </c>
      <c r="D209">
        <v>8.9999999999999993E-3</v>
      </c>
      <c r="E209">
        <v>29.166</v>
      </c>
      <c r="F209">
        <v>1658</v>
      </c>
    </row>
    <row r="210" spans="1:6" x14ac:dyDescent="0.35">
      <c r="A210" t="s">
        <v>190</v>
      </c>
      <c r="B210">
        <v>2E-3</v>
      </c>
      <c r="C210">
        <v>1.7000000000000001E-2</v>
      </c>
      <c r="D210">
        <v>2.1000000000000001E-2</v>
      </c>
      <c r="E210">
        <v>10.895</v>
      </c>
      <c r="F210">
        <v>902</v>
      </c>
    </row>
    <row r="211" spans="1:6" x14ac:dyDescent="0.35">
      <c r="A211" t="s">
        <v>25</v>
      </c>
      <c r="B211">
        <v>1E-3</v>
      </c>
      <c r="C211">
        <v>1.4999999999999999E-2</v>
      </c>
      <c r="D211">
        <v>1.7000000000000001E-2</v>
      </c>
      <c r="E211">
        <v>63.954000000000001</v>
      </c>
      <c r="F211">
        <v>1280</v>
      </c>
    </row>
    <row r="212" spans="1:6" x14ac:dyDescent="0.35">
      <c r="A212" t="s">
        <v>156</v>
      </c>
      <c r="B212">
        <v>4.0000000000000001E-3</v>
      </c>
      <c r="C212">
        <v>6.0000000000000001E-3</v>
      </c>
      <c r="D212">
        <v>7.0000000000000001E-3</v>
      </c>
      <c r="E212">
        <v>50.86</v>
      </c>
      <c r="F212">
        <v>2268</v>
      </c>
    </row>
    <row r="213" spans="1:6" x14ac:dyDescent="0.35">
      <c r="A213" t="s">
        <v>38</v>
      </c>
      <c r="B213">
        <v>1E-3</v>
      </c>
      <c r="C213">
        <v>1.4999999999999999E-2</v>
      </c>
      <c r="D213">
        <v>1.7999999999999999E-2</v>
      </c>
      <c r="E213">
        <v>58.006999999999998</v>
      </c>
      <c r="F213">
        <v>1510</v>
      </c>
    </row>
    <row r="214" spans="1:6" x14ac:dyDescent="0.35">
      <c r="A214" t="s">
        <v>26</v>
      </c>
      <c r="B214">
        <v>0</v>
      </c>
      <c r="C214">
        <v>2.1000000000000001E-2</v>
      </c>
      <c r="D214">
        <v>2.3E-2</v>
      </c>
      <c r="E214">
        <v>17.413</v>
      </c>
      <c r="F214">
        <v>1074</v>
      </c>
    </row>
    <row r="215" spans="1:6" x14ac:dyDescent="0.35">
      <c r="A215" t="s">
        <v>191</v>
      </c>
      <c r="B215">
        <v>4.2000000000000003E-2</v>
      </c>
      <c r="C215">
        <v>4.0000000000000001E-3</v>
      </c>
      <c r="D215">
        <v>6.0000000000000001E-3</v>
      </c>
      <c r="E215">
        <v>29.611999999999998</v>
      </c>
      <c r="F215">
        <v>866</v>
      </c>
    </row>
    <row r="216" spans="1:6" x14ac:dyDescent="0.35">
      <c r="A216" t="s">
        <v>39</v>
      </c>
      <c r="B216">
        <v>0.45300000000000001</v>
      </c>
      <c r="C216">
        <v>1E-3</v>
      </c>
      <c r="D216">
        <v>2E-3</v>
      </c>
      <c r="E216">
        <v>65.682000000000002</v>
      </c>
      <c r="F216">
        <v>696</v>
      </c>
    </row>
    <row r="217" spans="1:6" x14ac:dyDescent="0.35">
      <c r="A217" t="s">
        <v>27</v>
      </c>
      <c r="B217">
        <v>5.2999999999999999E-2</v>
      </c>
      <c r="C217">
        <v>4.0000000000000001E-3</v>
      </c>
      <c r="D217">
        <v>6.0000000000000001E-3</v>
      </c>
      <c r="E217">
        <v>43.814</v>
      </c>
      <c r="F217">
        <v>764</v>
      </c>
    </row>
    <row r="218" spans="1:6" x14ac:dyDescent="0.35">
      <c r="A218" t="s">
        <v>28</v>
      </c>
      <c r="B218">
        <v>3.5000000000000003E-2</v>
      </c>
      <c r="C218">
        <v>2E-3</v>
      </c>
      <c r="D218">
        <v>2E-3</v>
      </c>
      <c r="E218">
        <v>56.593000000000004</v>
      </c>
      <c r="F218">
        <v>1876</v>
      </c>
    </row>
    <row r="219" spans="1:6" x14ac:dyDescent="0.35">
      <c r="A219" t="s">
        <v>192</v>
      </c>
      <c r="B219">
        <v>0.33800000000000002</v>
      </c>
      <c r="C219">
        <v>1.4E-2</v>
      </c>
      <c r="D219">
        <v>2.9000000000000001E-2</v>
      </c>
      <c r="E219">
        <v>21.425000000000001</v>
      </c>
      <c r="F219">
        <v>246</v>
      </c>
    </row>
    <row r="221" spans="1:6" x14ac:dyDescent="0.35">
      <c r="A221" t="s">
        <v>198</v>
      </c>
    </row>
    <row r="222" spans="1:6" x14ac:dyDescent="0.35">
      <c r="A222" t="s">
        <v>0</v>
      </c>
      <c r="B222" t="s">
        <v>197</v>
      </c>
      <c r="C222" t="s">
        <v>2</v>
      </c>
      <c r="D222" t="s">
        <v>3</v>
      </c>
      <c r="E222" t="s">
        <v>4</v>
      </c>
      <c r="F222" t="s">
        <v>5</v>
      </c>
    </row>
    <row r="223" spans="1:6" x14ac:dyDescent="0.35">
      <c r="A223" t="s">
        <v>186</v>
      </c>
      <c r="B223">
        <v>0.13400000000000001</v>
      </c>
      <c r="C223">
        <v>3.2000000000000001E-2</v>
      </c>
      <c r="D223">
        <v>5.1999999999999998E-2</v>
      </c>
      <c r="E223">
        <v>50.042000000000002</v>
      </c>
      <c r="F223">
        <v>201</v>
      </c>
    </row>
    <row r="224" spans="1:6" x14ac:dyDescent="0.35">
      <c r="A224" t="s">
        <v>6</v>
      </c>
      <c r="B224">
        <v>5.5E-2</v>
      </c>
      <c r="C224">
        <v>4.0000000000000001E-3</v>
      </c>
      <c r="D224">
        <v>5.0000000000000001E-3</v>
      </c>
      <c r="E224">
        <v>20.914000000000001</v>
      </c>
      <c r="F224">
        <v>732</v>
      </c>
    </row>
    <row r="225" spans="1:6" x14ac:dyDescent="0.35">
      <c r="A225" t="s">
        <v>7</v>
      </c>
      <c r="B225">
        <v>0.42099999999999999</v>
      </c>
      <c r="C225">
        <v>0</v>
      </c>
      <c r="D225">
        <v>0</v>
      </c>
      <c r="E225">
        <v>17.707999999999998</v>
      </c>
      <c r="F225">
        <v>1811</v>
      </c>
    </row>
    <row r="226" spans="1:6" x14ac:dyDescent="0.35">
      <c r="A226" t="s">
        <v>187</v>
      </c>
      <c r="B226">
        <v>0</v>
      </c>
      <c r="C226">
        <v>0.14699999999999999</v>
      </c>
      <c r="D226">
        <v>0.16</v>
      </c>
      <c r="E226">
        <v>106.967</v>
      </c>
      <c r="F226">
        <v>380</v>
      </c>
    </row>
    <row r="227" spans="1:6" x14ac:dyDescent="0.35">
      <c r="A227" t="s">
        <v>188</v>
      </c>
      <c r="B227">
        <v>0.42199999999999999</v>
      </c>
      <c r="C227">
        <v>3.0000000000000001E-3</v>
      </c>
      <c r="D227">
        <v>7.0000000000000001E-3</v>
      </c>
      <c r="E227">
        <v>13.98</v>
      </c>
      <c r="F227">
        <v>426</v>
      </c>
    </row>
    <row r="228" spans="1:6" x14ac:dyDescent="0.35">
      <c r="A228" t="s">
        <v>159</v>
      </c>
      <c r="B228">
        <v>1.9E-2</v>
      </c>
      <c r="C228">
        <v>1.7999999999999999E-2</v>
      </c>
      <c r="D228">
        <v>2.4E-2</v>
      </c>
      <c r="E228">
        <v>25.942</v>
      </c>
      <c r="F228">
        <v>630</v>
      </c>
    </row>
    <row r="229" spans="1:6" x14ac:dyDescent="0.35">
      <c r="A229" t="s">
        <v>8</v>
      </c>
      <c r="B229">
        <v>1E-3</v>
      </c>
      <c r="C229">
        <v>1.9E-2</v>
      </c>
      <c r="D229">
        <v>2.5000000000000001E-2</v>
      </c>
      <c r="E229">
        <v>34.463999999999999</v>
      </c>
      <c r="F229">
        <v>1170</v>
      </c>
    </row>
    <row r="230" spans="1:6" x14ac:dyDescent="0.35">
      <c r="A230" t="s">
        <v>157</v>
      </c>
      <c r="B230">
        <v>1E-3</v>
      </c>
      <c r="C230">
        <v>1.4999999999999999E-2</v>
      </c>
      <c r="D230">
        <v>1.7000000000000001E-2</v>
      </c>
      <c r="E230">
        <v>96.57</v>
      </c>
      <c r="F230">
        <v>674</v>
      </c>
    </row>
    <row r="231" spans="1:6" x14ac:dyDescent="0.35">
      <c r="A231" t="s">
        <v>160</v>
      </c>
      <c r="B231">
        <v>6.5000000000000002E-2</v>
      </c>
      <c r="C231">
        <v>5.0000000000000001E-3</v>
      </c>
      <c r="D231">
        <v>7.0000000000000001E-3</v>
      </c>
      <c r="E231">
        <v>104.88200000000001</v>
      </c>
      <c r="F231">
        <v>466</v>
      </c>
    </row>
    <row r="232" spans="1:6" x14ac:dyDescent="0.35">
      <c r="A232" t="s">
        <v>9</v>
      </c>
      <c r="B232">
        <v>0.19800000000000001</v>
      </c>
      <c r="C232">
        <v>2E-3</v>
      </c>
      <c r="D232">
        <v>3.0000000000000001E-3</v>
      </c>
      <c r="E232">
        <v>63.863999999999997</v>
      </c>
      <c r="F232">
        <v>2216</v>
      </c>
    </row>
  </sheetData>
  <sortState ref="I3:N42">
    <sortCondition ref="I2"/>
  </sortState>
  <conditionalFormatting sqref="B1:B1048576">
    <cfRule type="cellIs" dxfId="94" priority="6" operator="lessThan">
      <formula>0.01</formula>
    </cfRule>
    <cfRule type="cellIs" dxfId="93" priority="7" operator="lessThan">
      <formula>0.05</formula>
    </cfRule>
  </conditionalFormatting>
  <conditionalFormatting sqref="D1:D1048576">
    <cfRule type="cellIs" dxfId="92" priority="4" operator="greaterThanOrEqual">
      <formula>0.05</formula>
    </cfRule>
  </conditionalFormatting>
  <conditionalFormatting sqref="L1:L1048576">
    <cfRule type="cellIs" dxfId="91" priority="3" operator="greaterThanOrEqual">
      <formula>0.05</formula>
    </cfRule>
  </conditionalFormatting>
  <conditionalFormatting sqref="J1:J1048576">
    <cfRule type="cellIs" dxfId="90" priority="1" operator="lessThan">
      <formula>0.01</formula>
    </cfRule>
    <cfRule type="cellIs" dxfId="89" priority="2" operator="lessThan">
      <formula>0.05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"/>
  <sheetViews>
    <sheetView topLeftCell="B1" zoomScale="114" workbookViewId="0">
      <selection activeCell="AD7" sqref="AD7"/>
    </sheetView>
  </sheetViews>
  <sheetFormatPr defaultRowHeight="14.5" x14ac:dyDescent="0.35"/>
  <cols>
    <col min="23" max="23" width="17" bestFit="1" customWidth="1"/>
    <col min="24" max="24" width="20.08984375" bestFit="1" customWidth="1"/>
    <col min="25" max="25" width="11.7265625" bestFit="1" customWidth="1"/>
    <col min="26" max="26" width="11.1796875" bestFit="1" customWidth="1"/>
    <col min="27" max="27" width="13.08984375" bestFit="1" customWidth="1"/>
    <col min="28" max="28" width="8.81640625" bestFit="1" customWidth="1"/>
    <col min="29" max="29" width="18.7265625" bestFit="1" customWidth="1"/>
    <col min="30" max="30" width="18.81640625" bestFit="1" customWidth="1"/>
    <col min="31" max="31" width="13.90625" bestFit="1" customWidth="1"/>
    <col min="32" max="32" width="15.1796875" bestFit="1" customWidth="1"/>
    <col min="33" max="33" width="19.08984375" bestFit="1" customWidth="1"/>
    <col min="34" max="34" width="17.453125" bestFit="1" customWidth="1"/>
    <col min="35" max="35" width="11.81640625" customWidth="1"/>
    <col min="36" max="36" width="15" bestFit="1" customWidth="1"/>
    <col min="37" max="37" width="16.54296875" bestFit="1" customWidth="1"/>
    <col min="38" max="38" width="14.26953125" bestFit="1" customWidth="1"/>
    <col min="39" max="39" width="22.36328125" bestFit="1" customWidth="1"/>
    <col min="40" max="40" width="8.81640625" bestFit="1" customWidth="1"/>
  </cols>
  <sheetData>
    <row r="1" spans="1:40" x14ac:dyDescent="0.35">
      <c r="B1" t="s">
        <v>144</v>
      </c>
      <c r="C1" t="s">
        <v>145</v>
      </c>
      <c r="D1" t="s">
        <v>162</v>
      </c>
      <c r="E1" t="s">
        <v>163</v>
      </c>
      <c r="F1" t="s">
        <v>164</v>
      </c>
      <c r="G1" t="s">
        <v>165</v>
      </c>
      <c r="H1" t="s">
        <v>166</v>
      </c>
      <c r="I1" t="s">
        <v>167</v>
      </c>
      <c r="J1" t="s">
        <v>168</v>
      </c>
      <c r="K1" t="s">
        <v>169</v>
      </c>
      <c r="L1" t="s">
        <v>170</v>
      </c>
      <c r="M1" t="s">
        <v>1</v>
      </c>
      <c r="N1" t="s">
        <v>171</v>
      </c>
      <c r="O1" t="s">
        <v>172</v>
      </c>
      <c r="P1" t="s">
        <v>173</v>
      </c>
      <c r="Q1" t="s">
        <v>174</v>
      </c>
      <c r="R1" t="s">
        <v>175</v>
      </c>
      <c r="S1" t="s">
        <v>176</v>
      </c>
      <c r="T1" t="s">
        <v>177</v>
      </c>
      <c r="W1" s="62" t="s">
        <v>210</v>
      </c>
    </row>
    <row r="2" spans="1:40" x14ac:dyDescent="0.35">
      <c r="A2" t="s">
        <v>144</v>
      </c>
      <c r="B2">
        <v>1</v>
      </c>
      <c r="C2">
        <v>0.34221865629882398</v>
      </c>
      <c r="D2">
        <v>7.6658287392354404E-2</v>
      </c>
      <c r="E2">
        <v>8.8507372711157401E-3</v>
      </c>
      <c r="F2">
        <v>1.25808854555002E-3</v>
      </c>
      <c r="G2">
        <v>-3.5490217717491702E-2</v>
      </c>
      <c r="H2">
        <v>-4.8877879356373097E-2</v>
      </c>
      <c r="I2">
        <v>-3.8360374168495297E-2</v>
      </c>
      <c r="J2">
        <v>5.6108317847125298E-2</v>
      </c>
      <c r="K2">
        <v>-1.11711399324407E-3</v>
      </c>
      <c r="L2">
        <v>-2.5913083386416701E-2</v>
      </c>
      <c r="M2">
        <v>-3.8565949740913499E-2</v>
      </c>
      <c r="N2">
        <v>0.16434507754799299</v>
      </c>
      <c r="O2">
        <v>-3.9711837860370802E-2</v>
      </c>
      <c r="P2">
        <v>-1.8406273550758499E-2</v>
      </c>
      <c r="Q2">
        <v>3.8373427558564599E-2</v>
      </c>
      <c r="R2">
        <v>6.7951685745241006E-2</v>
      </c>
      <c r="S2">
        <v>7.5423088492410306E-2</v>
      </c>
      <c r="T2">
        <v>-8.5642271706535794E-2</v>
      </c>
      <c r="W2" s="138" t="s">
        <v>178</v>
      </c>
      <c r="X2" s="139"/>
      <c r="Y2" s="137" t="s">
        <v>179</v>
      </c>
      <c r="Z2" s="137"/>
      <c r="AA2" s="137"/>
      <c r="AB2" s="137"/>
      <c r="AC2" s="63" t="s">
        <v>180</v>
      </c>
      <c r="AD2" s="137" t="s">
        <v>181</v>
      </c>
      <c r="AE2" s="137"/>
      <c r="AF2" s="137"/>
      <c r="AG2" s="137"/>
      <c r="AH2" s="137"/>
      <c r="AI2" s="137" t="s">
        <v>108</v>
      </c>
      <c r="AJ2" s="137"/>
      <c r="AK2" s="63" t="s">
        <v>183</v>
      </c>
      <c r="AL2" s="63" t="s">
        <v>182</v>
      </c>
      <c r="AM2" s="68" t="s">
        <v>193</v>
      </c>
      <c r="AN2" s="63" t="s">
        <v>184</v>
      </c>
    </row>
    <row r="3" spans="1:40" x14ac:dyDescent="0.35">
      <c r="A3" t="s">
        <v>145</v>
      </c>
      <c r="B3">
        <v>0.34221865629882398</v>
      </c>
      <c r="C3">
        <v>1</v>
      </c>
      <c r="D3">
        <v>0.16582952421286001</v>
      </c>
      <c r="E3">
        <v>-4.4515286513988298E-2</v>
      </c>
      <c r="F3">
        <v>-3.1772829917739998E-2</v>
      </c>
      <c r="G3">
        <v>2.2268481790225399E-2</v>
      </c>
      <c r="H3">
        <v>-1.01229727615109E-2</v>
      </c>
      <c r="I3">
        <v>5.7684987654975498E-2</v>
      </c>
      <c r="J3">
        <v>-6.1580867625301398E-3</v>
      </c>
      <c r="K3">
        <v>-7.1677111211325903E-2</v>
      </c>
      <c r="L3">
        <v>-3.7621424298898698E-2</v>
      </c>
      <c r="M3">
        <v>-1.4427623205176E-2</v>
      </c>
      <c r="N3">
        <v>0.25556948703250099</v>
      </c>
      <c r="O3">
        <v>-1.05619972107391E-2</v>
      </c>
      <c r="P3">
        <v>-3.6227282440213201E-3</v>
      </c>
      <c r="Q3">
        <v>-7.3987251260539705E-2</v>
      </c>
      <c r="R3">
        <v>-8.6400119635168804E-2</v>
      </c>
      <c r="S3">
        <v>-3.0074149716434798E-2</v>
      </c>
      <c r="T3">
        <v>6.04172529893826E-3</v>
      </c>
      <c r="W3" s="64" t="s">
        <v>162</v>
      </c>
      <c r="X3" s="64" t="s">
        <v>174</v>
      </c>
      <c r="Y3" s="64" t="s">
        <v>163</v>
      </c>
      <c r="Z3" s="64" t="s">
        <v>164</v>
      </c>
      <c r="AA3" s="64" t="s">
        <v>165</v>
      </c>
      <c r="AB3" s="64" t="s">
        <v>166</v>
      </c>
      <c r="AC3" s="64" t="s">
        <v>167</v>
      </c>
      <c r="AD3" s="64" t="s">
        <v>168</v>
      </c>
      <c r="AE3" s="64" t="s">
        <v>169</v>
      </c>
      <c r="AF3" s="64" t="s">
        <v>170</v>
      </c>
      <c r="AG3" s="64" t="s">
        <v>172</v>
      </c>
      <c r="AH3" s="64" t="s">
        <v>173</v>
      </c>
      <c r="AI3" s="64" t="s">
        <v>144</v>
      </c>
      <c r="AJ3" s="64" t="s">
        <v>145</v>
      </c>
      <c r="AK3" s="64" t="s">
        <v>171</v>
      </c>
      <c r="AL3" s="64" t="s">
        <v>1</v>
      </c>
      <c r="AM3" s="64" t="s">
        <v>209</v>
      </c>
      <c r="AN3" s="64" t="s">
        <v>177</v>
      </c>
    </row>
    <row r="4" spans="1:40" x14ac:dyDescent="0.35">
      <c r="A4" t="s">
        <v>162</v>
      </c>
      <c r="B4">
        <v>7.6658287392354404E-2</v>
      </c>
      <c r="C4">
        <v>0.16582952421286001</v>
      </c>
      <c r="D4">
        <v>1</v>
      </c>
      <c r="E4">
        <v>-3.0371341631036601E-2</v>
      </c>
      <c r="F4">
        <v>-3.6516757645820103E-2</v>
      </c>
      <c r="G4">
        <v>0.104148800359012</v>
      </c>
      <c r="H4">
        <v>6.07118085489858E-2</v>
      </c>
      <c r="I4">
        <v>9.4875172862444498E-2</v>
      </c>
      <c r="J4">
        <v>1.4507363756103499E-3</v>
      </c>
      <c r="K4">
        <v>-9.9920984178179198E-2</v>
      </c>
      <c r="L4">
        <v>-0.101590870985382</v>
      </c>
      <c r="M4">
        <v>-1.68439330354875E-2</v>
      </c>
      <c r="N4">
        <v>0.17415790046181201</v>
      </c>
      <c r="O4">
        <v>-0.14155881054658301</v>
      </c>
      <c r="P4">
        <v>-0.118406522527935</v>
      </c>
      <c r="Q4">
        <v>-1.11185045772075E-2</v>
      </c>
      <c r="R4">
        <v>-4.7451660894482099E-2</v>
      </c>
      <c r="S4">
        <v>-0.111132685592747</v>
      </c>
      <c r="T4" s="65">
        <v>5.5942452752326297E-6</v>
      </c>
    </row>
    <row r="5" spans="1:40" x14ac:dyDescent="0.35">
      <c r="A5" t="s">
        <v>163</v>
      </c>
      <c r="B5">
        <v>8.8507372711157401E-3</v>
      </c>
      <c r="C5">
        <v>-4.4515286513988298E-2</v>
      </c>
      <c r="D5">
        <v>-3.0371341631036601E-2</v>
      </c>
      <c r="E5">
        <v>1</v>
      </c>
      <c r="F5">
        <v>0.90051969247831498</v>
      </c>
      <c r="G5">
        <v>0.51631526115224702</v>
      </c>
      <c r="H5">
        <v>-0.11061645342687999</v>
      </c>
      <c r="I5">
        <v>-0.181282514652021</v>
      </c>
      <c r="J5">
        <v>-0.35009217206599502</v>
      </c>
      <c r="K5">
        <v>2.6771756035486899E-2</v>
      </c>
      <c r="L5">
        <v>-3.7489885067820597E-2</v>
      </c>
      <c r="M5">
        <v>-3.0071691525655801E-2</v>
      </c>
      <c r="N5">
        <v>3.6311086265172397E-2</v>
      </c>
      <c r="O5">
        <v>-9.4633281652297799E-2</v>
      </c>
      <c r="P5">
        <v>-0.27761084891886001</v>
      </c>
      <c r="Q5">
        <v>-0.13021934978060901</v>
      </c>
      <c r="R5">
        <v>5.6840286900055603E-2</v>
      </c>
      <c r="S5">
        <v>4.8375162842201502E-2</v>
      </c>
      <c r="T5">
        <v>-7.3686962765428604E-2</v>
      </c>
    </row>
    <row r="6" spans="1:40" x14ac:dyDescent="0.35">
      <c r="A6" t="s">
        <v>164</v>
      </c>
      <c r="B6">
        <v>1.25808854555002E-3</v>
      </c>
      <c r="C6">
        <v>-3.1772829917739998E-2</v>
      </c>
      <c r="D6">
        <v>-3.6516757645820103E-2</v>
      </c>
      <c r="E6">
        <v>0.90051969247831498</v>
      </c>
      <c r="F6">
        <v>1</v>
      </c>
      <c r="G6">
        <v>0.65571421554873099</v>
      </c>
      <c r="H6">
        <v>6.6322542455754696E-2</v>
      </c>
      <c r="I6">
        <v>2.03711165015713E-2</v>
      </c>
      <c r="J6">
        <v>-0.53604044806515505</v>
      </c>
      <c r="K6">
        <v>-0.107142316970193</v>
      </c>
      <c r="L6">
        <v>-3.6654183757649297E-2</v>
      </c>
      <c r="M6">
        <v>-3.1617310890264698E-2</v>
      </c>
      <c r="N6">
        <v>4.62337918612074E-2</v>
      </c>
      <c r="O6">
        <v>3.4369940647518998E-2</v>
      </c>
      <c r="P6">
        <v>-0.16920216852690501</v>
      </c>
      <c r="Q6">
        <v>-0.22600730626974</v>
      </c>
      <c r="R6">
        <v>4.3254141711833699E-2</v>
      </c>
      <c r="S6">
        <v>3.1553394881586698E-2</v>
      </c>
      <c r="T6">
        <v>2.9393003925370101E-2</v>
      </c>
    </row>
    <row r="7" spans="1:40" x14ac:dyDescent="0.35">
      <c r="A7" t="s">
        <v>165</v>
      </c>
      <c r="B7">
        <v>-3.5490217717491702E-2</v>
      </c>
      <c r="C7">
        <v>2.2268481790225399E-2</v>
      </c>
      <c r="D7">
        <v>0.104148800359012</v>
      </c>
      <c r="E7">
        <v>0.51631526115224702</v>
      </c>
      <c r="F7">
        <v>0.65571421554873099</v>
      </c>
      <c r="G7">
        <v>1</v>
      </c>
      <c r="H7">
        <v>0.48193230961467098</v>
      </c>
      <c r="I7">
        <v>0.44348650163858</v>
      </c>
      <c r="J7">
        <v>-0.55546266532654798</v>
      </c>
      <c r="K7">
        <v>-0.360975665947256</v>
      </c>
      <c r="L7">
        <v>-3.6376361356972801E-2</v>
      </c>
      <c r="M7">
        <v>8.5649932015946506E-2</v>
      </c>
      <c r="N7">
        <v>-2.4887764547389898E-3</v>
      </c>
      <c r="O7">
        <v>-3.5699890901432697E-2</v>
      </c>
      <c r="P7">
        <v>-8.4360233006893007E-2</v>
      </c>
      <c r="Q7">
        <v>-0.283453344215923</v>
      </c>
      <c r="R7">
        <v>-5.4058174790603004E-3</v>
      </c>
      <c r="S7">
        <v>-1.6456149448681099E-2</v>
      </c>
      <c r="T7">
        <v>0.13362405085409901</v>
      </c>
    </row>
    <row r="8" spans="1:40" x14ac:dyDescent="0.35">
      <c r="A8" t="s">
        <v>166</v>
      </c>
      <c r="B8">
        <v>-4.8877879356373097E-2</v>
      </c>
      <c r="C8">
        <v>-1.01229727615109E-2</v>
      </c>
      <c r="D8">
        <v>6.07118085489858E-2</v>
      </c>
      <c r="E8">
        <v>-0.11061645342687999</v>
      </c>
      <c r="F8">
        <v>6.6322542455754696E-2</v>
      </c>
      <c r="G8">
        <v>0.48193230961467098</v>
      </c>
      <c r="H8">
        <v>1</v>
      </c>
      <c r="I8">
        <v>0.52245221429632704</v>
      </c>
      <c r="J8">
        <v>-0.334862268894562</v>
      </c>
      <c r="K8">
        <v>-0.28223921607614799</v>
      </c>
      <c r="L8">
        <v>-1.5415393613292701E-3</v>
      </c>
      <c r="M8">
        <v>3.8452620153833598E-2</v>
      </c>
      <c r="N8">
        <v>-4.1822580265893299E-2</v>
      </c>
      <c r="O8">
        <v>-2.15586952876771E-2</v>
      </c>
      <c r="P8">
        <v>-1.92924925482009E-3</v>
      </c>
      <c r="Q8">
        <v>-0.31062766393548602</v>
      </c>
      <c r="R8">
        <v>-4.2571424054712703E-2</v>
      </c>
      <c r="S8">
        <v>-7.1449259175932103E-2</v>
      </c>
      <c r="T8">
        <v>0.473067198112951</v>
      </c>
    </row>
    <row r="9" spans="1:40" x14ac:dyDescent="0.35">
      <c r="A9" t="s">
        <v>167</v>
      </c>
      <c r="B9">
        <v>-3.8360374168495297E-2</v>
      </c>
      <c r="C9">
        <v>5.7684987654975498E-2</v>
      </c>
      <c r="D9">
        <v>9.4875172862444498E-2</v>
      </c>
      <c r="E9">
        <v>-0.181282514652021</v>
      </c>
      <c r="F9">
        <v>2.03711165015713E-2</v>
      </c>
      <c r="G9">
        <v>0.44348650163858</v>
      </c>
      <c r="H9">
        <v>0.52245221429632704</v>
      </c>
      <c r="I9">
        <v>1</v>
      </c>
      <c r="J9">
        <v>-0.35531954884825701</v>
      </c>
      <c r="K9">
        <v>-0.19608095940981901</v>
      </c>
      <c r="L9">
        <v>-1.34055253978552E-2</v>
      </c>
      <c r="M9">
        <v>0.22578589861546999</v>
      </c>
      <c r="N9">
        <v>1.94261910421928E-2</v>
      </c>
      <c r="O9">
        <v>0.204615567001045</v>
      </c>
      <c r="P9">
        <v>0.14636917461740401</v>
      </c>
      <c r="Q9">
        <v>-0.188992381579354</v>
      </c>
      <c r="R9">
        <v>-1.39762770925309E-2</v>
      </c>
      <c r="S9">
        <v>-2.94879725480615E-2</v>
      </c>
      <c r="T9">
        <v>0.107278697146521</v>
      </c>
    </row>
    <row r="10" spans="1:40" x14ac:dyDescent="0.35">
      <c r="A10" t="s">
        <v>168</v>
      </c>
      <c r="B10">
        <v>5.6108317847125298E-2</v>
      </c>
      <c r="C10">
        <v>-6.1580867625301398E-3</v>
      </c>
      <c r="D10">
        <v>1.4507363756103499E-3</v>
      </c>
      <c r="E10">
        <v>-0.35009217206599502</v>
      </c>
      <c r="F10">
        <v>-0.53604044806515505</v>
      </c>
      <c r="G10">
        <v>-0.55546266532654798</v>
      </c>
      <c r="H10">
        <v>-0.334862268894562</v>
      </c>
      <c r="I10">
        <v>-0.35531954884825701</v>
      </c>
      <c r="J10">
        <v>1</v>
      </c>
      <c r="K10">
        <v>0.438537589714455</v>
      </c>
      <c r="L10">
        <v>4.5333268106885698E-2</v>
      </c>
      <c r="M10">
        <v>-0.129947370894997</v>
      </c>
      <c r="N10">
        <v>-3.2492429998744202E-2</v>
      </c>
      <c r="O10">
        <v>-0.31760619402338702</v>
      </c>
      <c r="P10">
        <v>-0.119353334631791</v>
      </c>
      <c r="Q10">
        <v>0.26340749901147198</v>
      </c>
      <c r="R10">
        <v>3.2909305223834499E-2</v>
      </c>
      <c r="S10">
        <v>2.2598030891584499E-2</v>
      </c>
      <c r="T10">
        <v>-0.23302181614993001</v>
      </c>
    </row>
    <row r="11" spans="1:40" x14ac:dyDescent="0.35">
      <c r="A11" t="s">
        <v>169</v>
      </c>
      <c r="B11">
        <v>-1.11711399324407E-3</v>
      </c>
      <c r="C11">
        <v>-7.1677111211325903E-2</v>
      </c>
      <c r="D11">
        <v>-9.9920984178179198E-2</v>
      </c>
      <c r="E11">
        <v>2.6771756035486899E-2</v>
      </c>
      <c r="F11">
        <v>-0.107142316970193</v>
      </c>
      <c r="G11">
        <v>-0.360975665947256</v>
      </c>
      <c r="H11">
        <v>-0.28223921607614799</v>
      </c>
      <c r="I11">
        <v>-0.19608095940981901</v>
      </c>
      <c r="J11">
        <v>0.438537589714455</v>
      </c>
      <c r="K11">
        <v>1</v>
      </c>
      <c r="L11">
        <v>1.9415875526022201E-3</v>
      </c>
      <c r="M11">
        <v>-9.6717152318083505E-2</v>
      </c>
      <c r="N11">
        <v>-4.8002579787218801E-2</v>
      </c>
      <c r="O11">
        <v>0.221021404919689</v>
      </c>
      <c r="P11">
        <v>0.15618736756745799</v>
      </c>
      <c r="Q11">
        <v>9.9463027886888697E-2</v>
      </c>
      <c r="R11">
        <v>1.41400800247316E-2</v>
      </c>
      <c r="S11">
        <v>3.5307157687739399E-2</v>
      </c>
      <c r="T11">
        <v>-0.111524530431619</v>
      </c>
    </row>
    <row r="12" spans="1:40" x14ac:dyDescent="0.35">
      <c r="A12" t="s">
        <v>170</v>
      </c>
      <c r="B12">
        <v>-2.5913083386416701E-2</v>
      </c>
      <c r="C12">
        <v>-3.7621424298898698E-2</v>
      </c>
      <c r="D12">
        <v>-0.101590870985382</v>
      </c>
      <c r="E12">
        <v>-3.7489885067820597E-2</v>
      </c>
      <c r="F12">
        <v>-3.6654183757649297E-2</v>
      </c>
      <c r="G12">
        <v>-3.6376361356972801E-2</v>
      </c>
      <c r="H12">
        <v>-1.5415393613292701E-3</v>
      </c>
      <c r="I12">
        <v>-1.34055253978552E-2</v>
      </c>
      <c r="J12">
        <v>4.5333268106885698E-2</v>
      </c>
      <c r="K12">
        <v>1.9415875526022201E-3</v>
      </c>
      <c r="L12">
        <v>1</v>
      </c>
      <c r="M12">
        <v>1.6117197597749301E-2</v>
      </c>
      <c r="N12">
        <v>3.5922074902020901E-2</v>
      </c>
      <c r="O12">
        <v>6.36795390993422E-3</v>
      </c>
      <c r="P12">
        <v>-1.5655722145960199E-2</v>
      </c>
      <c r="Q12">
        <v>-5.4515409664095099E-2</v>
      </c>
      <c r="R12">
        <v>-1.9855740567741299E-2</v>
      </c>
      <c r="S12">
        <v>7.1394346524292296E-3</v>
      </c>
      <c r="T12">
        <v>7.5981980401873303E-2</v>
      </c>
    </row>
    <row r="13" spans="1:40" x14ac:dyDescent="0.35">
      <c r="A13" t="s">
        <v>1</v>
      </c>
      <c r="B13">
        <v>-3.8565949740913499E-2</v>
      </c>
      <c r="C13">
        <v>-1.4427623205176E-2</v>
      </c>
      <c r="D13">
        <v>-1.68439330354875E-2</v>
      </c>
      <c r="E13">
        <v>-3.0071691525655801E-2</v>
      </c>
      <c r="F13">
        <v>-3.1617310890264698E-2</v>
      </c>
      <c r="G13">
        <v>8.5649932015946506E-2</v>
      </c>
      <c r="H13">
        <v>3.8452620153833598E-2</v>
      </c>
      <c r="I13">
        <v>0.22578589861546999</v>
      </c>
      <c r="J13">
        <v>-0.129947370894997</v>
      </c>
      <c r="K13">
        <v>-9.6717152318083505E-2</v>
      </c>
      <c r="L13">
        <v>1.6117197597749301E-2</v>
      </c>
      <c r="M13">
        <v>1</v>
      </c>
      <c r="N13">
        <v>-0.10504346995609599</v>
      </c>
      <c r="O13">
        <v>-8.4151483632062499E-2</v>
      </c>
      <c r="P13">
        <v>-5.16377666008399E-2</v>
      </c>
      <c r="Q13">
        <v>2.0022403726921802E-2</v>
      </c>
      <c r="R13">
        <v>3.3969339068681798E-2</v>
      </c>
      <c r="S13">
        <v>4.3522596764071497E-2</v>
      </c>
      <c r="T13">
        <v>-0.233223687346237</v>
      </c>
    </row>
    <row r="14" spans="1:40" x14ac:dyDescent="0.35">
      <c r="A14" t="s">
        <v>171</v>
      </c>
      <c r="B14">
        <v>0.16434507754799299</v>
      </c>
      <c r="C14">
        <v>0.25556948703250099</v>
      </c>
      <c r="D14">
        <v>0.17415790046181201</v>
      </c>
      <c r="E14">
        <v>3.6311086265172397E-2</v>
      </c>
      <c r="F14">
        <v>4.62337918612074E-2</v>
      </c>
      <c r="G14">
        <v>-2.4887764547389898E-3</v>
      </c>
      <c r="H14">
        <v>-4.1822580265893299E-2</v>
      </c>
      <c r="I14">
        <v>1.94261910421928E-2</v>
      </c>
      <c r="J14">
        <v>-3.2492429998744202E-2</v>
      </c>
      <c r="K14">
        <v>-4.8002579787218801E-2</v>
      </c>
      <c r="L14">
        <v>3.5922074902020901E-2</v>
      </c>
      <c r="M14">
        <v>-0.10504346995609599</v>
      </c>
      <c r="N14">
        <v>1</v>
      </c>
      <c r="O14">
        <v>2.2063821990650798E-2</v>
      </c>
      <c r="P14">
        <v>-1.7166297574408899E-2</v>
      </c>
      <c r="Q14">
        <v>-0.11293792168245501</v>
      </c>
      <c r="R14">
        <v>-3.7683910017557901E-2</v>
      </c>
      <c r="S14">
        <v>-1.4415955529411601E-2</v>
      </c>
      <c r="T14">
        <v>5.1378752191800402E-2</v>
      </c>
    </row>
    <row r="15" spans="1:40" x14ac:dyDescent="0.35">
      <c r="A15" t="s">
        <v>172</v>
      </c>
      <c r="B15">
        <v>-3.9711837860370802E-2</v>
      </c>
      <c r="C15">
        <v>-1.05619972107391E-2</v>
      </c>
      <c r="D15">
        <v>-0.14155881054658301</v>
      </c>
      <c r="E15">
        <v>-9.4633281652297799E-2</v>
      </c>
      <c r="F15">
        <v>3.4369940647518998E-2</v>
      </c>
      <c r="G15">
        <v>-3.5699890901432697E-2</v>
      </c>
      <c r="H15">
        <v>-2.15586952876771E-2</v>
      </c>
      <c r="I15">
        <v>0.204615567001045</v>
      </c>
      <c r="J15">
        <v>-0.31760619402338702</v>
      </c>
      <c r="K15">
        <v>0.221021404919689</v>
      </c>
      <c r="L15">
        <v>6.36795390993422E-3</v>
      </c>
      <c r="M15">
        <v>-8.4151483632062499E-2</v>
      </c>
      <c r="N15">
        <v>2.2063821990650798E-2</v>
      </c>
      <c r="O15">
        <v>1</v>
      </c>
      <c r="P15">
        <v>0.88530563853467903</v>
      </c>
      <c r="Q15">
        <v>-0.20486416037826899</v>
      </c>
      <c r="R15">
        <v>-5.7861860966922397E-2</v>
      </c>
      <c r="S15">
        <v>-5.7508965048415399E-2</v>
      </c>
      <c r="T15">
        <v>0.207532880594967</v>
      </c>
    </row>
    <row r="16" spans="1:40" x14ac:dyDescent="0.35">
      <c r="A16" t="s">
        <v>173</v>
      </c>
      <c r="B16">
        <v>-1.8406273550758499E-2</v>
      </c>
      <c r="C16">
        <v>-3.6227282440213201E-3</v>
      </c>
      <c r="D16">
        <v>-0.118406522527935</v>
      </c>
      <c r="E16">
        <v>-0.27761084891886001</v>
      </c>
      <c r="F16">
        <v>-0.16920216852690501</v>
      </c>
      <c r="G16">
        <v>-8.4360233006893007E-2</v>
      </c>
      <c r="H16">
        <v>-1.92924925482009E-3</v>
      </c>
      <c r="I16">
        <v>0.14636917461740401</v>
      </c>
      <c r="J16">
        <v>-0.119353334631791</v>
      </c>
      <c r="K16">
        <v>0.15618736756745799</v>
      </c>
      <c r="L16">
        <v>-1.5655722145960199E-2</v>
      </c>
      <c r="M16">
        <v>-5.16377666008399E-2</v>
      </c>
      <c r="N16">
        <v>-1.7166297574408899E-2</v>
      </c>
      <c r="O16">
        <v>0.88530563853467903</v>
      </c>
      <c r="P16">
        <v>1</v>
      </c>
      <c r="Q16">
        <v>-0.190338137175875</v>
      </c>
      <c r="R16">
        <v>-4.8142561243610299E-2</v>
      </c>
      <c r="S16">
        <v>-5.13663665531469E-2</v>
      </c>
      <c r="T16">
        <v>8.3261251572847195E-2</v>
      </c>
    </row>
    <row r="17" spans="1:20" x14ac:dyDescent="0.35">
      <c r="A17" t="s">
        <v>174</v>
      </c>
      <c r="B17">
        <v>3.8373427558564599E-2</v>
      </c>
      <c r="C17">
        <v>-7.3987251260539705E-2</v>
      </c>
      <c r="D17">
        <v>-1.11185045772075E-2</v>
      </c>
      <c r="E17">
        <v>-0.13021934978060901</v>
      </c>
      <c r="F17">
        <v>-0.22600730626974</v>
      </c>
      <c r="G17">
        <v>-0.283453344215923</v>
      </c>
      <c r="H17">
        <v>-0.31062766393548602</v>
      </c>
      <c r="I17">
        <v>-0.188992381579354</v>
      </c>
      <c r="J17">
        <v>0.26340749901147198</v>
      </c>
      <c r="K17">
        <v>9.9463027886888697E-2</v>
      </c>
      <c r="L17">
        <v>-5.4515409664095099E-2</v>
      </c>
      <c r="M17">
        <v>2.0022403726921802E-2</v>
      </c>
      <c r="N17">
        <v>-0.11293792168245501</v>
      </c>
      <c r="O17">
        <v>-0.20486416037826899</v>
      </c>
      <c r="P17">
        <v>-0.190338137175875</v>
      </c>
      <c r="Q17">
        <v>1</v>
      </c>
      <c r="R17">
        <v>0.30118489054004399</v>
      </c>
      <c r="S17">
        <v>0.118881417645362</v>
      </c>
      <c r="T17">
        <v>-0.22838419426244899</v>
      </c>
    </row>
    <row r="18" spans="1:20" x14ac:dyDescent="0.35">
      <c r="A18" t="s">
        <v>175</v>
      </c>
      <c r="B18">
        <v>6.7951685745241006E-2</v>
      </c>
      <c r="C18">
        <v>-8.6400119635168804E-2</v>
      </c>
      <c r="D18">
        <v>-4.7451660894482099E-2</v>
      </c>
      <c r="E18">
        <v>5.6840286900055603E-2</v>
      </c>
      <c r="F18">
        <v>4.3254141711833699E-2</v>
      </c>
      <c r="G18">
        <v>-5.4058174790603004E-3</v>
      </c>
      <c r="H18">
        <v>-4.2571424054712703E-2</v>
      </c>
      <c r="I18">
        <v>-1.39762770925309E-2</v>
      </c>
      <c r="J18">
        <v>3.2909305223834499E-2</v>
      </c>
      <c r="K18">
        <v>1.41400800247316E-2</v>
      </c>
      <c r="L18">
        <v>-1.9855740567741299E-2</v>
      </c>
      <c r="M18">
        <v>3.3969339068681798E-2</v>
      </c>
      <c r="N18">
        <v>-3.7683910017557901E-2</v>
      </c>
      <c r="O18">
        <v>-5.7861860966922397E-2</v>
      </c>
      <c r="P18">
        <v>-4.8142561243610299E-2</v>
      </c>
      <c r="Q18">
        <v>0.30118489054004399</v>
      </c>
      <c r="R18">
        <v>1</v>
      </c>
      <c r="S18">
        <v>0.82433268015089201</v>
      </c>
      <c r="T18">
        <v>-1.9107754737002599E-2</v>
      </c>
    </row>
    <row r="19" spans="1:20" x14ac:dyDescent="0.35">
      <c r="A19" t="s">
        <v>176</v>
      </c>
      <c r="B19">
        <v>7.5423088492410306E-2</v>
      </c>
      <c r="C19">
        <v>-3.0074149716434798E-2</v>
      </c>
      <c r="D19">
        <v>-0.111132685592747</v>
      </c>
      <c r="E19">
        <v>4.8375162842201502E-2</v>
      </c>
      <c r="F19">
        <v>3.1553394881586698E-2</v>
      </c>
      <c r="G19">
        <v>-1.6456149448681099E-2</v>
      </c>
      <c r="H19">
        <v>-7.1449259175932103E-2</v>
      </c>
      <c r="I19">
        <v>-2.94879725480615E-2</v>
      </c>
      <c r="J19">
        <v>2.2598030891584499E-2</v>
      </c>
      <c r="K19">
        <v>3.5307157687739399E-2</v>
      </c>
      <c r="L19">
        <v>7.1394346524292296E-3</v>
      </c>
      <c r="M19">
        <v>4.3522596764071497E-2</v>
      </c>
      <c r="N19">
        <v>-1.4415955529411601E-2</v>
      </c>
      <c r="O19">
        <v>-5.7508965048415399E-2</v>
      </c>
      <c r="P19">
        <v>-5.13663665531469E-2</v>
      </c>
      <c r="Q19">
        <v>0.118881417645362</v>
      </c>
      <c r="R19">
        <v>0.82433268015089201</v>
      </c>
      <c r="S19">
        <v>1</v>
      </c>
      <c r="T19">
        <v>-5.2842386689793103E-2</v>
      </c>
    </row>
    <row r="20" spans="1:20" x14ac:dyDescent="0.35">
      <c r="A20" t="s">
        <v>177</v>
      </c>
      <c r="B20">
        <v>-8.5642271706535794E-2</v>
      </c>
      <c r="C20">
        <v>6.04172529893826E-3</v>
      </c>
      <c r="D20" s="65">
        <v>5.5942452752326297E-6</v>
      </c>
      <c r="E20">
        <v>-7.3686962765428604E-2</v>
      </c>
      <c r="F20">
        <v>2.9393003925370101E-2</v>
      </c>
      <c r="G20">
        <v>0.13362405085409901</v>
      </c>
      <c r="H20">
        <v>0.473067198112951</v>
      </c>
      <c r="I20">
        <v>0.107278697146521</v>
      </c>
      <c r="J20">
        <v>-0.23302181614993001</v>
      </c>
      <c r="K20">
        <v>-0.111524530431619</v>
      </c>
      <c r="L20">
        <v>7.5981980401873303E-2</v>
      </c>
      <c r="M20">
        <v>-0.233223687346237</v>
      </c>
      <c r="N20">
        <v>5.1378752191800402E-2</v>
      </c>
      <c r="O20">
        <v>0.207532880594967</v>
      </c>
      <c r="P20">
        <v>8.3261251572847195E-2</v>
      </c>
      <c r="Q20">
        <v>-0.22838419426244899</v>
      </c>
      <c r="R20">
        <v>-1.9107754737002599E-2</v>
      </c>
      <c r="S20">
        <v>-5.2842386689793103E-2</v>
      </c>
      <c r="T20">
        <v>1</v>
      </c>
    </row>
  </sheetData>
  <mergeCells count="4">
    <mergeCell ref="AI2:AJ2"/>
    <mergeCell ref="W2:X2"/>
    <mergeCell ref="Y2:AB2"/>
    <mergeCell ref="AD2:AH2"/>
  </mergeCells>
  <conditionalFormatting sqref="B2:T20">
    <cfRule type="cellIs" dxfId="88" priority="1" operator="lessThan">
      <formula>-0.3</formula>
    </cfRule>
    <cfRule type="cellIs" dxfId="87" priority="2" operator="lessThan">
      <formula>-0.1</formula>
    </cfRule>
    <cfRule type="cellIs" dxfId="86" priority="3" operator="greaterThan">
      <formula>0.3</formula>
    </cfRule>
    <cfRule type="cellIs" dxfId="85" priority="4" operator="greaterThan">
      <formula>0.1</formula>
    </cfRule>
    <cfRule type="cellIs" dxfId="84" priority="5" operator="greaterThan">
      <formula>0.3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49"/>
  <sheetViews>
    <sheetView tabSelected="1" zoomScale="88" workbookViewId="0">
      <pane xSplit="1" topLeftCell="FD1" activePane="topRight" state="frozen"/>
      <selection pane="topRight" activeCell="FU5" sqref="FU5:FU44"/>
    </sheetView>
  </sheetViews>
  <sheetFormatPr defaultRowHeight="14.5" x14ac:dyDescent="0.35"/>
  <cols>
    <col min="1" max="1" width="15.54296875" customWidth="1"/>
    <col min="2" max="2" width="12.54296875" customWidth="1"/>
    <col min="3" max="3" width="12" customWidth="1"/>
    <col min="4" max="6" width="8.7265625" customWidth="1"/>
    <col min="7" max="7" width="6.1796875" customWidth="1"/>
    <col min="8" max="8" width="10.453125" customWidth="1"/>
    <col min="9" max="9" width="11.54296875" customWidth="1"/>
    <col min="10" max="10" width="9.7265625" customWidth="1"/>
    <col min="11" max="11" width="8.7265625" customWidth="1"/>
    <col min="12" max="12" width="10.26953125" customWidth="1"/>
    <col min="13" max="14" width="8.7265625" customWidth="1"/>
    <col min="15" max="15" width="10.26953125" customWidth="1"/>
    <col min="16" max="16" width="9.81640625" customWidth="1"/>
    <col min="17" max="17" width="8.7265625" customWidth="1"/>
    <col min="18" max="18" width="11.26953125" customWidth="1"/>
    <col min="19" max="22" width="8.7265625" customWidth="1"/>
    <col min="23" max="25" width="8.81640625" customWidth="1"/>
    <col min="26" max="44" width="8.7265625" customWidth="1"/>
    <col min="54" max="73" width="8.7265625" customWidth="1"/>
    <col min="81" max="81" width="11.54296875" customWidth="1"/>
    <col min="91" max="91" width="12.453125" bestFit="1" customWidth="1"/>
    <col min="99" max="99" width="10" customWidth="1"/>
    <col min="122" max="122" width="8.90625" customWidth="1"/>
    <col min="125" max="125" width="10.54296875" customWidth="1"/>
    <col min="126" max="126" width="9.90625" customWidth="1"/>
    <col min="181" max="181" width="10.7265625" customWidth="1"/>
    <col min="182" max="182" width="9.453125" customWidth="1"/>
  </cols>
  <sheetData>
    <row r="1" spans="1:184" s="73" customFormat="1" x14ac:dyDescent="0.35">
      <c r="B1" s="76" t="s">
        <v>216</v>
      </c>
      <c r="C1" s="103"/>
      <c r="D1" s="102"/>
      <c r="E1" s="102"/>
      <c r="F1" s="77" t="s">
        <v>214</v>
      </c>
      <c r="G1" s="102"/>
      <c r="H1" s="102"/>
      <c r="I1" s="102"/>
      <c r="J1" s="102"/>
      <c r="K1" s="102"/>
      <c r="L1" s="102"/>
      <c r="M1" s="102"/>
      <c r="N1" s="102"/>
      <c r="O1" s="102"/>
      <c r="P1" s="74" t="s">
        <v>215</v>
      </c>
      <c r="R1" s="102"/>
      <c r="S1" s="72" t="s">
        <v>212</v>
      </c>
      <c r="W1" s="73" t="s">
        <v>213</v>
      </c>
      <c r="BH1" s="73" t="s">
        <v>224</v>
      </c>
      <c r="BP1" s="104" t="s">
        <v>261</v>
      </c>
      <c r="CG1" s="73" t="s">
        <v>258</v>
      </c>
      <c r="DA1" s="73" t="s">
        <v>262</v>
      </c>
      <c r="DJ1" s="73" t="s">
        <v>306</v>
      </c>
      <c r="DZ1" s="73" t="s">
        <v>265</v>
      </c>
      <c r="EI1" s="73" t="s">
        <v>267</v>
      </c>
      <c r="ER1" s="73" t="s">
        <v>276</v>
      </c>
      <c r="FE1" s="73" t="s">
        <v>290</v>
      </c>
      <c r="FN1" s="73" t="s">
        <v>307</v>
      </c>
    </row>
    <row r="2" spans="1:184" x14ac:dyDescent="0.35">
      <c r="B2" s="62" t="s">
        <v>210</v>
      </c>
      <c r="AD2" t="s">
        <v>226</v>
      </c>
      <c r="AK2" t="s">
        <v>229</v>
      </c>
      <c r="AS2" t="s">
        <v>231</v>
      </c>
      <c r="BB2" t="s">
        <v>257</v>
      </c>
      <c r="BH2" t="s">
        <v>228</v>
      </c>
      <c r="BP2" t="s">
        <v>253</v>
      </c>
      <c r="BW2" s="73" t="s">
        <v>249</v>
      </c>
      <c r="CF2" t="s">
        <v>243</v>
      </c>
      <c r="CO2" t="s">
        <v>248</v>
      </c>
      <c r="DA2" t="s">
        <v>263</v>
      </c>
      <c r="DZ2" t="s">
        <v>266</v>
      </c>
      <c r="EI2" t="s">
        <v>268</v>
      </c>
      <c r="FA2" t="s">
        <v>277</v>
      </c>
      <c r="FE2" t="s">
        <v>291</v>
      </c>
      <c r="FN2" t="s">
        <v>308</v>
      </c>
    </row>
    <row r="3" spans="1:184" s="69" customFormat="1" ht="29" x14ac:dyDescent="0.35">
      <c r="B3" s="140" t="s">
        <v>178</v>
      </c>
      <c r="C3" s="141"/>
      <c r="D3" s="142" t="s">
        <v>179</v>
      </c>
      <c r="E3" s="142"/>
      <c r="F3" s="142"/>
      <c r="G3" s="142"/>
      <c r="H3" s="70" t="s">
        <v>180</v>
      </c>
      <c r="I3" s="142" t="s">
        <v>181</v>
      </c>
      <c r="J3" s="142"/>
      <c r="K3" s="142"/>
      <c r="L3" s="142"/>
      <c r="M3" s="142"/>
      <c r="N3" s="142" t="s">
        <v>108</v>
      </c>
      <c r="O3" s="142"/>
      <c r="P3" s="70" t="s">
        <v>183</v>
      </c>
      <c r="Q3" s="70" t="s">
        <v>182</v>
      </c>
      <c r="R3" s="70" t="s">
        <v>193</v>
      </c>
      <c r="W3" s="73" t="s">
        <v>217</v>
      </c>
      <c r="AD3" s="73" t="s">
        <v>227</v>
      </c>
      <c r="AK3" s="73" t="s">
        <v>227</v>
      </c>
      <c r="AS3" s="80" t="s">
        <v>227</v>
      </c>
      <c r="BB3" s="73" t="s">
        <v>220</v>
      </c>
      <c r="BH3" s="73" t="s">
        <v>221</v>
      </c>
      <c r="BP3" s="73" t="s">
        <v>222</v>
      </c>
      <c r="BU3"/>
      <c r="BW3" s="73" t="s">
        <v>223</v>
      </c>
      <c r="CF3" s="73" t="s">
        <v>223</v>
      </c>
      <c r="CO3" s="73" t="s">
        <v>223</v>
      </c>
      <c r="FE3" s="69" t="s">
        <v>177</v>
      </c>
      <c r="FN3" s="69" t="s">
        <v>233</v>
      </c>
    </row>
    <row r="4" spans="1:184" s="69" customFormat="1" ht="47" customHeight="1" x14ac:dyDescent="0.35">
      <c r="B4" s="71" t="s">
        <v>162</v>
      </c>
      <c r="C4" s="71" t="s">
        <v>174</v>
      </c>
      <c r="D4" s="71" t="s">
        <v>163</v>
      </c>
      <c r="E4" s="71" t="s">
        <v>164</v>
      </c>
      <c r="F4" s="71" t="s">
        <v>165</v>
      </c>
      <c r="G4" s="71" t="s">
        <v>166</v>
      </c>
      <c r="H4" s="71" t="s">
        <v>167</v>
      </c>
      <c r="I4" s="71" t="s">
        <v>168</v>
      </c>
      <c r="J4" s="71" t="s">
        <v>169</v>
      </c>
      <c r="K4" s="71" t="s">
        <v>170</v>
      </c>
      <c r="L4" s="71" t="s">
        <v>172</v>
      </c>
      <c r="M4" s="71" t="s">
        <v>173</v>
      </c>
      <c r="N4" s="71" t="s">
        <v>144</v>
      </c>
      <c r="O4" s="71" t="s">
        <v>145</v>
      </c>
      <c r="P4" s="71" t="s">
        <v>171</v>
      </c>
      <c r="Q4" s="71" t="s">
        <v>1</v>
      </c>
      <c r="R4" s="71" t="s">
        <v>209</v>
      </c>
      <c r="S4" s="69" t="s">
        <v>4</v>
      </c>
      <c r="T4" s="69" t="s">
        <v>3</v>
      </c>
      <c r="U4" s="69" t="s">
        <v>5</v>
      </c>
      <c r="W4" s="69" t="s">
        <v>4</v>
      </c>
      <c r="X4" s="69" t="s">
        <v>3</v>
      </c>
      <c r="Y4" s="69" t="s">
        <v>5</v>
      </c>
      <c r="Z4" s="69" t="s">
        <v>218</v>
      </c>
      <c r="AA4" s="69" t="s">
        <v>219</v>
      </c>
      <c r="AB4" s="69" t="s">
        <v>225</v>
      </c>
      <c r="AD4" s="69" t="s">
        <v>4</v>
      </c>
      <c r="AE4" s="69" t="s">
        <v>3</v>
      </c>
      <c r="AF4" s="69" t="s">
        <v>5</v>
      </c>
      <c r="AG4" s="69" t="s">
        <v>218</v>
      </c>
      <c r="AH4" s="69" t="s">
        <v>219</v>
      </c>
      <c r="AI4" s="69" t="s">
        <v>225</v>
      </c>
      <c r="AK4" s="69" t="s">
        <v>4</v>
      </c>
      <c r="AL4" s="69" t="s">
        <v>3</v>
      </c>
      <c r="AM4" s="69" t="s">
        <v>5</v>
      </c>
      <c r="AN4" s="69" t="s">
        <v>218</v>
      </c>
      <c r="AO4" s="69" t="s">
        <v>219</v>
      </c>
      <c r="AP4" s="69" t="s">
        <v>225</v>
      </c>
      <c r="AQ4" s="69" t="s">
        <v>230</v>
      </c>
      <c r="AS4" s="69" t="s">
        <v>4</v>
      </c>
      <c r="AT4" s="69" t="s">
        <v>3</v>
      </c>
      <c r="AU4" s="69" t="s">
        <v>5</v>
      </c>
      <c r="AV4" s="69" t="s">
        <v>218</v>
      </c>
      <c r="AW4" s="69" t="s">
        <v>219</v>
      </c>
      <c r="AX4" s="69" t="s">
        <v>225</v>
      </c>
      <c r="AY4" s="69" t="s">
        <v>230</v>
      </c>
      <c r="AZ4" s="69" t="s">
        <v>254</v>
      </c>
      <c r="BB4" s="69" t="s">
        <v>4</v>
      </c>
      <c r="BC4" s="69" t="s">
        <v>3</v>
      </c>
      <c r="BD4" s="69" t="s">
        <v>5</v>
      </c>
      <c r="BE4" s="69" t="s">
        <v>218</v>
      </c>
      <c r="BF4" s="69" t="s">
        <v>219</v>
      </c>
      <c r="BH4" s="69" t="s">
        <v>4</v>
      </c>
      <c r="BI4" s="69" t="s">
        <v>3</v>
      </c>
      <c r="BJ4" s="69" t="s">
        <v>5</v>
      </c>
      <c r="BK4" s="69" t="s">
        <v>218</v>
      </c>
      <c r="BL4" s="69" t="s">
        <v>219</v>
      </c>
      <c r="BM4" s="69" t="s">
        <v>225</v>
      </c>
      <c r="BP4" s="69" t="s">
        <v>4</v>
      </c>
      <c r="BQ4" s="69" t="s">
        <v>3</v>
      </c>
      <c r="BR4" s="69" t="s">
        <v>5</v>
      </c>
      <c r="BS4" s="69" t="s">
        <v>218</v>
      </c>
      <c r="BT4" s="69" t="s">
        <v>219</v>
      </c>
      <c r="BU4" s="69" t="s">
        <v>225</v>
      </c>
      <c r="BW4" s="69" t="s">
        <v>4</v>
      </c>
      <c r="BX4" s="69" t="s">
        <v>3</v>
      </c>
      <c r="BY4" s="69" t="s">
        <v>5</v>
      </c>
      <c r="BZ4" s="69" t="s">
        <v>218</v>
      </c>
      <c r="CA4" s="69" t="s">
        <v>219</v>
      </c>
      <c r="CB4" s="69" t="s">
        <v>225</v>
      </c>
      <c r="CC4" s="69" t="s">
        <v>232</v>
      </c>
      <c r="CD4" s="69" t="s">
        <v>238</v>
      </c>
      <c r="CF4" s="69" t="s">
        <v>4</v>
      </c>
      <c r="CG4" s="69" t="s">
        <v>3</v>
      </c>
      <c r="CH4" s="69" t="s">
        <v>5</v>
      </c>
      <c r="CI4" s="69" t="s">
        <v>218</v>
      </c>
      <c r="CJ4" s="69" t="s">
        <v>219</v>
      </c>
      <c r="CK4" s="69" t="s">
        <v>225</v>
      </c>
      <c r="CL4" s="69" t="s">
        <v>232</v>
      </c>
      <c r="CM4" s="69" t="s">
        <v>238</v>
      </c>
      <c r="CO4" s="69" t="s">
        <v>4</v>
      </c>
      <c r="CP4" s="69" t="s">
        <v>3</v>
      </c>
      <c r="CQ4" s="69" t="s">
        <v>5</v>
      </c>
      <c r="CR4" s="69" t="s">
        <v>218</v>
      </c>
      <c r="CS4" s="69" t="s">
        <v>219</v>
      </c>
      <c r="CT4" s="69" t="s">
        <v>225</v>
      </c>
      <c r="CU4" s="69" t="s">
        <v>232</v>
      </c>
      <c r="CV4" s="69" t="s">
        <v>238</v>
      </c>
      <c r="CW4" s="69" t="s">
        <v>250</v>
      </c>
      <c r="DA4" s="69" t="s">
        <v>4</v>
      </c>
      <c r="DB4" s="69" t="s">
        <v>3</v>
      </c>
      <c r="DC4" s="69" t="s">
        <v>5</v>
      </c>
      <c r="DD4" s="69" t="s">
        <v>218</v>
      </c>
      <c r="DE4" s="69" t="s">
        <v>219</v>
      </c>
      <c r="DF4" s="69" t="s">
        <v>225</v>
      </c>
      <c r="DG4" s="69" t="s">
        <v>238</v>
      </c>
      <c r="DH4" s="69" t="s">
        <v>264</v>
      </c>
      <c r="DJ4" s="69" t="s">
        <v>4</v>
      </c>
      <c r="DK4" s="69" t="s">
        <v>3</v>
      </c>
      <c r="DL4" s="69" t="s">
        <v>5</v>
      </c>
      <c r="DM4" s="69" t="s">
        <v>218</v>
      </c>
      <c r="DN4" s="69" t="s">
        <v>219</v>
      </c>
      <c r="DO4" s="69" t="s">
        <v>225</v>
      </c>
      <c r="DP4" s="69" t="s">
        <v>264</v>
      </c>
      <c r="DR4" s="69" t="s">
        <v>162</v>
      </c>
      <c r="DS4" s="69" t="s">
        <v>144</v>
      </c>
      <c r="DT4" s="69" t="s">
        <v>165</v>
      </c>
      <c r="DU4" s="69" t="s">
        <v>305</v>
      </c>
      <c r="DV4" s="69" t="s">
        <v>172</v>
      </c>
      <c r="DW4" s="69" t="s">
        <v>185</v>
      </c>
      <c r="DX4" s="69" t="s">
        <v>286</v>
      </c>
      <c r="DZ4" s="69" t="s">
        <v>4</v>
      </c>
      <c r="EA4" s="69" t="s">
        <v>3</v>
      </c>
      <c r="EB4" s="69" t="s">
        <v>5</v>
      </c>
      <c r="EC4" s="69" t="s">
        <v>218</v>
      </c>
      <c r="ED4" s="69" t="s">
        <v>219</v>
      </c>
      <c r="EE4" s="69" t="s">
        <v>225</v>
      </c>
      <c r="EF4" s="69" t="s">
        <v>238</v>
      </c>
      <c r="EG4" s="69" t="s">
        <v>264</v>
      </c>
      <c r="EI4" s="69" t="s">
        <v>4</v>
      </c>
      <c r="EJ4" s="69" t="s">
        <v>3</v>
      </c>
      <c r="EK4" s="69" t="s">
        <v>5</v>
      </c>
      <c r="EL4" s="69" t="s">
        <v>218</v>
      </c>
      <c r="EM4" s="69" t="s">
        <v>219</v>
      </c>
      <c r="EN4" s="69" t="s">
        <v>225</v>
      </c>
      <c r="EO4" s="69" t="s">
        <v>238</v>
      </c>
      <c r="EP4" s="69" t="s">
        <v>264</v>
      </c>
      <c r="FA4" s="69" t="s">
        <v>4</v>
      </c>
      <c r="FB4" s="69" t="s">
        <v>3</v>
      </c>
      <c r="FC4" s="69" t="s">
        <v>5</v>
      </c>
      <c r="FE4" s="69" t="s">
        <v>4</v>
      </c>
      <c r="FF4" s="69" t="s">
        <v>3</v>
      </c>
      <c r="FG4" s="69" t="s">
        <v>5</v>
      </c>
      <c r="FH4" s="69" t="s">
        <v>218</v>
      </c>
      <c r="FI4" s="69" t="s">
        <v>219</v>
      </c>
      <c r="FJ4" s="69" t="s">
        <v>225</v>
      </c>
      <c r="FK4" s="69" t="s">
        <v>238</v>
      </c>
      <c r="FL4" s="69" t="s">
        <v>264</v>
      </c>
      <c r="FN4" s="69" t="s">
        <v>4</v>
      </c>
      <c r="FO4" s="69" t="s">
        <v>3</v>
      </c>
      <c r="FP4" s="69" t="s">
        <v>5</v>
      </c>
      <c r="FQ4" s="69" t="s">
        <v>218</v>
      </c>
      <c r="FR4" s="69" t="s">
        <v>219</v>
      </c>
      <c r="FS4" s="69" t="s">
        <v>225</v>
      </c>
      <c r="FT4" s="69" t="s">
        <v>264</v>
      </c>
      <c r="FV4" s="69" t="s">
        <v>162</v>
      </c>
      <c r="FW4" s="69" t="s">
        <v>144</v>
      </c>
      <c r="FX4" s="69" t="s">
        <v>165</v>
      </c>
      <c r="FY4" s="69" t="s">
        <v>305</v>
      </c>
      <c r="FZ4" s="69" t="s">
        <v>172</v>
      </c>
      <c r="GA4" s="69" t="s">
        <v>185</v>
      </c>
      <c r="GB4" s="69" t="s">
        <v>286</v>
      </c>
    </row>
    <row r="5" spans="1:184" x14ac:dyDescent="0.35">
      <c r="A5" t="s">
        <v>9</v>
      </c>
      <c r="B5" t="s">
        <v>211</v>
      </c>
      <c r="F5" s="75" t="s">
        <v>211</v>
      </c>
      <c r="G5" s="61"/>
      <c r="H5" t="s">
        <v>211</v>
      </c>
      <c r="L5" s="61"/>
      <c r="M5" s="75" t="s">
        <v>211</v>
      </c>
      <c r="N5" s="61"/>
      <c r="O5" s="75" t="s">
        <v>211</v>
      </c>
      <c r="P5" t="s">
        <v>211</v>
      </c>
      <c r="Q5" t="s">
        <v>211</v>
      </c>
      <c r="R5" t="s">
        <v>211</v>
      </c>
      <c r="S5">
        <v>23.66</v>
      </c>
      <c r="T5">
        <v>6.7900000000000002E-2</v>
      </c>
      <c r="U5">
        <v>722</v>
      </c>
      <c r="W5">
        <v>24.324999999999999</v>
      </c>
      <c r="X5">
        <v>9.6600000000000005E-2</v>
      </c>
      <c r="Y5">
        <v>777</v>
      </c>
      <c r="Z5">
        <f>W5-S5</f>
        <v>0.66499999999999915</v>
      </c>
      <c r="AA5">
        <f>X5-T5</f>
        <v>2.8700000000000003E-2</v>
      </c>
      <c r="AB5">
        <f>Y5-U5</f>
        <v>55</v>
      </c>
      <c r="AD5">
        <v>28.1629</v>
      </c>
      <c r="AE5">
        <v>9.0800000000000006E-2</v>
      </c>
      <c r="AF5">
        <v>1149</v>
      </c>
      <c r="AG5">
        <f>AD5-BH5</f>
        <v>6.3363000000000014</v>
      </c>
      <c r="AH5">
        <f>AE5-BI5</f>
        <v>-6.7799999999999985E-2</v>
      </c>
      <c r="AI5">
        <f>AF5-BJ5</f>
        <v>585</v>
      </c>
      <c r="AK5">
        <v>113.81780000000001</v>
      </c>
      <c r="AL5">
        <v>0.115518</v>
      </c>
      <c r="AM5">
        <v>1259</v>
      </c>
      <c r="AN5">
        <f>AK5-AD5</f>
        <v>85.654899999999998</v>
      </c>
      <c r="AO5">
        <f t="shared" ref="AO5" si="0">AL5-AE5</f>
        <v>2.471799999999999E-2</v>
      </c>
      <c r="AP5">
        <f>AM5-AF5</f>
        <v>110</v>
      </c>
      <c r="AQ5">
        <f>AP5/AF5</f>
        <v>9.5735422106179288E-2</v>
      </c>
      <c r="AS5">
        <v>72.116399999999999</v>
      </c>
      <c r="AT5">
        <v>0.16800000000000001</v>
      </c>
      <c r="AU5">
        <v>635</v>
      </c>
      <c r="AV5">
        <f>AS5-AK5</f>
        <v>-41.701400000000007</v>
      </c>
      <c r="AW5">
        <f t="shared" ref="AW5:AW43" si="1">AT5-AL5</f>
        <v>5.2482000000000015E-2</v>
      </c>
      <c r="AX5">
        <f>AM5-AU5</f>
        <v>624</v>
      </c>
      <c r="AY5">
        <f>AX5/AM5</f>
        <v>0.49563145353455124</v>
      </c>
      <c r="AZ5" t="s">
        <v>255</v>
      </c>
      <c r="BH5">
        <v>21.826599999999999</v>
      </c>
      <c r="BI5">
        <v>0.15859999999999999</v>
      </c>
      <c r="BJ5">
        <v>564</v>
      </c>
      <c r="BK5">
        <f>BH5-BP5</f>
        <v>21.826599999999999</v>
      </c>
      <c r="BL5">
        <f>BI5-BQ5</f>
        <v>0.15859999999999999</v>
      </c>
      <c r="BM5">
        <f>BJ5-BR5</f>
        <v>564</v>
      </c>
      <c r="BS5">
        <f t="shared" ref="BS5:BS43" si="2">BP5-S5</f>
        <v>-23.66</v>
      </c>
      <c r="BT5">
        <f>BQ5-T5</f>
        <v>-6.7900000000000002E-2</v>
      </c>
      <c r="BU5">
        <f t="shared" ref="BU5:BU43" si="3">BR5-U5</f>
        <v>-722</v>
      </c>
      <c r="BW5">
        <v>34.229120000000002</v>
      </c>
      <c r="BX5">
        <v>0.23117009999999999</v>
      </c>
      <c r="BY5">
        <v>403</v>
      </c>
      <c r="BZ5">
        <f>BW5-AS5</f>
        <v>-37.887279999999997</v>
      </c>
      <c r="CA5">
        <f>BX5-AT5</f>
        <v>6.3170099999999979E-2</v>
      </c>
      <c r="CB5">
        <f>BY5-AU5</f>
        <v>-232</v>
      </c>
      <c r="CC5" t="s">
        <v>233</v>
      </c>
      <c r="CD5">
        <f>CB5/AU5</f>
        <v>-0.36535433070866141</v>
      </c>
      <c r="CF5">
        <v>34.299599999999998</v>
      </c>
      <c r="CG5">
        <v>0.20658000000000001</v>
      </c>
      <c r="CH5">
        <v>403</v>
      </c>
      <c r="CI5">
        <f>CF5-BW5</f>
        <v>7.0479999999996323E-2</v>
      </c>
      <c r="CJ5">
        <f>CG5-BX5</f>
        <v>-2.4590099999999976E-2</v>
      </c>
      <c r="CK5">
        <f>CH5-BY5</f>
        <v>0</v>
      </c>
      <c r="CL5" t="s">
        <v>235</v>
      </c>
      <c r="CM5">
        <f>CK5/BY5</f>
        <v>0</v>
      </c>
      <c r="CO5">
        <v>39.363399999999999</v>
      </c>
      <c r="CP5">
        <v>0.19979</v>
      </c>
      <c r="CQ5">
        <v>515</v>
      </c>
      <c r="CR5">
        <f>CO5-CF5</f>
        <v>5.0638000000000005</v>
      </c>
      <c r="CS5">
        <f>CP5-CG5</f>
        <v>-6.7900000000000182E-3</v>
      </c>
      <c r="CT5">
        <f>CQ5-CH5</f>
        <v>112</v>
      </c>
      <c r="CU5" t="s">
        <v>236</v>
      </c>
      <c r="CV5">
        <f>CT5/CH5</f>
        <v>0.27791563275434245</v>
      </c>
      <c r="CW5">
        <f>(AU5-CQ5)/AU5</f>
        <v>0.1889763779527559</v>
      </c>
      <c r="DA5">
        <v>45.743000000000002</v>
      </c>
      <c r="DB5">
        <v>0.19414999999999999</v>
      </c>
      <c r="DC5">
        <v>625</v>
      </c>
      <c r="DD5">
        <f t="shared" ref="DD5:DD43" si="4">DA5-AS5</f>
        <v>-26.373399999999997</v>
      </c>
      <c r="DE5">
        <f t="shared" ref="DE5:DE43" si="5">DB5-AT5</f>
        <v>2.6149999999999979E-2</v>
      </c>
      <c r="DF5">
        <f t="shared" ref="DF5:DF43" si="6">DC5-AU5</f>
        <v>-10</v>
      </c>
      <c r="DG5">
        <f t="shared" ref="DG5:DG43" si="7">DF5/AU5</f>
        <v>-1.5748031496062992E-2</v>
      </c>
      <c r="DH5">
        <f t="shared" ref="DH5:DH43" si="8">DE5/AT5</f>
        <v>0.15565476190476177</v>
      </c>
      <c r="DZ5">
        <v>44.582599999999999</v>
      </c>
      <c r="EA5">
        <v>0.20180000000000001</v>
      </c>
      <c r="EB5">
        <v>625</v>
      </c>
      <c r="EC5">
        <f t="shared" ref="EC5:EC43" si="9">DZ5-DA5</f>
        <v>-1.1604000000000028</v>
      </c>
      <c r="ED5">
        <f t="shared" ref="ED5:ED43" si="10">EA5-DB5</f>
        <v>7.6500000000000179E-3</v>
      </c>
      <c r="EE5">
        <f t="shared" ref="EE5:EE43" si="11">EB5-DC5</f>
        <v>0</v>
      </c>
      <c r="EF5">
        <f t="shared" ref="EF5:EF43" si="12">EE5/DC5</f>
        <v>0</v>
      </c>
      <c r="EG5">
        <f t="shared" ref="EG5:EG43" si="13">ED5/DB5</f>
        <v>3.9402523821787369E-2</v>
      </c>
      <c r="EI5">
        <v>41.788600000000002</v>
      </c>
      <c r="EJ5">
        <v>0.24890000000000001</v>
      </c>
      <c r="EK5">
        <v>577</v>
      </c>
      <c r="EL5">
        <f>EI5-DZ5</f>
        <v>-2.7939999999999969</v>
      </c>
      <c r="EM5">
        <f>EJ5-EA5</f>
        <v>4.7100000000000003E-2</v>
      </c>
      <c r="EN5">
        <f>EK5-EB5</f>
        <v>-48</v>
      </c>
      <c r="EO5">
        <f>EN5/EB5</f>
        <v>-7.6799999999999993E-2</v>
      </c>
      <c r="EP5">
        <f>EM5/EA5</f>
        <v>0.23339940535183351</v>
      </c>
      <c r="ER5" s="65">
        <v>6.457058E-5</v>
      </c>
      <c r="ES5" s="65">
        <v>0</v>
      </c>
      <c r="ET5" s="65">
        <v>5.686592E-2</v>
      </c>
      <c r="EU5" s="65">
        <v>8.4324910000000003E-2</v>
      </c>
      <c r="EV5" s="65">
        <v>1.237039E-4</v>
      </c>
      <c r="EW5" s="65">
        <v>0.16636219999999999</v>
      </c>
      <c r="EX5" s="65">
        <v>0.1153462</v>
      </c>
      <c r="EY5" s="65">
        <v>0</v>
      </c>
      <c r="FA5">
        <v>41.788600000000002</v>
      </c>
      <c r="FB5">
        <v>0.24890000000000001</v>
      </c>
      <c r="FC5">
        <v>577</v>
      </c>
      <c r="FE5">
        <v>41.577399999999997</v>
      </c>
      <c r="FF5">
        <v>0.23599999999999999</v>
      </c>
      <c r="FG5">
        <v>577</v>
      </c>
      <c r="FH5">
        <f>FE5-EI5</f>
        <v>-0.21120000000000516</v>
      </c>
      <c r="FI5">
        <f>FF5-EJ5</f>
        <v>-1.2900000000000023E-2</v>
      </c>
      <c r="FJ5">
        <f t="shared" ref="FI5:FJ5" si="14">FG5-EK5</f>
        <v>0</v>
      </c>
      <c r="FK5">
        <f>FJ5/EK5</f>
        <v>0</v>
      </c>
      <c r="FL5">
        <f>FI5/EJ5</f>
        <v>-5.1828043390920134E-2</v>
      </c>
      <c r="FO5">
        <v>0.21141699999999999</v>
      </c>
      <c r="FQ5">
        <f>FN5-FE5</f>
        <v>-41.577399999999997</v>
      </c>
      <c r="FR5">
        <f>FO5-FF5</f>
        <v>-2.4582999999999994E-2</v>
      </c>
      <c r="FS5">
        <f>FP5-FG5</f>
        <v>-577</v>
      </c>
      <c r="FT5">
        <f>FS5/FF5</f>
        <v>-2444.9152542372881</v>
      </c>
      <c r="FU5" s="143">
        <f>FR5+FI5</f>
        <v>-3.7483000000000016E-2</v>
      </c>
    </row>
    <row r="6" spans="1:184" x14ac:dyDescent="0.35">
      <c r="A6" t="s">
        <v>11</v>
      </c>
      <c r="B6" t="s">
        <v>211</v>
      </c>
      <c r="G6" t="s">
        <v>211</v>
      </c>
      <c r="L6" t="s">
        <v>211</v>
      </c>
      <c r="N6" t="s">
        <v>211</v>
      </c>
      <c r="Q6" s="66"/>
      <c r="R6" t="s">
        <v>211</v>
      </c>
      <c r="S6">
        <v>19.489999999999998</v>
      </c>
      <c r="T6">
        <v>0.1578</v>
      </c>
      <c r="U6">
        <v>918</v>
      </c>
      <c r="Z6">
        <f t="shared" ref="Z6:Z43" si="15">W6-S6</f>
        <v>-19.489999999999998</v>
      </c>
      <c r="AA6">
        <f t="shared" ref="AA6:AA43" si="16">X6-T6</f>
        <v>-0.1578</v>
      </c>
      <c r="AB6">
        <f t="shared" ref="AB6:AB43" si="17">Y6-U6</f>
        <v>-918</v>
      </c>
      <c r="AD6">
        <v>24.764700000000001</v>
      </c>
      <c r="AE6">
        <v>9.1875999999999999E-2</v>
      </c>
      <c r="AF6">
        <v>2298</v>
      </c>
      <c r="AG6">
        <f t="shared" ref="AG6:AG22" si="18">AD6-BH6</f>
        <v>3.078400000000002</v>
      </c>
      <c r="AH6">
        <f t="shared" ref="AH6:AH22" si="19">AE6-BI6</f>
        <v>-3.2021999999999995E-2</v>
      </c>
      <c r="AI6">
        <f t="shared" ref="AI6:AI22" si="20">AF6-BJ6</f>
        <v>1114</v>
      </c>
      <c r="AK6">
        <v>99.863500000000002</v>
      </c>
      <c r="AL6">
        <v>9.5115000000000005E-2</v>
      </c>
      <c r="AM6">
        <v>2448</v>
      </c>
      <c r="AN6">
        <f t="shared" ref="AN6:AN9" si="21">AK6-AD6</f>
        <v>75.098799999999997</v>
      </c>
      <c r="AO6">
        <f t="shared" ref="AO6:AO9" si="22">AL6-AE6</f>
        <v>3.2390000000000058E-3</v>
      </c>
      <c r="AP6">
        <f t="shared" ref="AP6:AP9" si="23">AM6-AF6</f>
        <v>150</v>
      </c>
      <c r="AQ6">
        <f t="shared" ref="AQ6:AQ43" si="24">AP6/AF6</f>
        <v>6.5274151436031339E-2</v>
      </c>
      <c r="AS6">
        <v>98.552000000000007</v>
      </c>
      <c r="AT6">
        <v>0.11679</v>
      </c>
      <c r="AU6">
        <v>1296</v>
      </c>
      <c r="AV6">
        <f t="shared" ref="AV6:AV43" si="25">AS6-AK6</f>
        <v>-1.3114999999999952</v>
      </c>
      <c r="AW6">
        <f t="shared" si="1"/>
        <v>2.1675E-2</v>
      </c>
      <c r="AX6">
        <f t="shared" ref="AX6:AX43" si="26">AM6-AU6</f>
        <v>1152</v>
      </c>
      <c r="AY6">
        <f t="shared" ref="AY6:AY43" si="27">AX6/AM6</f>
        <v>0.47058823529411764</v>
      </c>
      <c r="AZ6" t="s">
        <v>256</v>
      </c>
      <c r="BH6">
        <v>21.686299999999999</v>
      </c>
      <c r="BI6">
        <v>0.12389799999999999</v>
      </c>
      <c r="BJ6">
        <v>1184</v>
      </c>
      <c r="BK6">
        <f t="shared" ref="BK6:BK17" si="28">BH6-BP6</f>
        <v>0.3882399999999997</v>
      </c>
      <c r="BL6">
        <f t="shared" ref="BL6:BL17" si="29">BI6-BQ6</f>
        <v>-2.7019999999999961E-3</v>
      </c>
      <c r="BM6">
        <f t="shared" ref="BM6:BM17" si="30">BJ6-BR6</f>
        <v>-855</v>
      </c>
      <c r="BP6">
        <v>21.29806</v>
      </c>
      <c r="BQ6">
        <v>0.12659999999999999</v>
      </c>
      <c r="BR6">
        <v>2039</v>
      </c>
      <c r="BS6">
        <f t="shared" si="2"/>
        <v>1.8080600000000011</v>
      </c>
      <c r="BT6">
        <f t="shared" ref="BT6:BT43" si="31">BQ6-T6</f>
        <v>-3.1200000000000006E-2</v>
      </c>
      <c r="BU6">
        <f t="shared" si="3"/>
        <v>1121</v>
      </c>
      <c r="BW6">
        <v>49.546399999999998</v>
      </c>
      <c r="BX6">
        <v>0.22939999999999999</v>
      </c>
      <c r="BY6">
        <v>854</v>
      </c>
      <c r="BZ6">
        <f t="shared" ref="BZ6:BZ43" si="32">BW6-AS6</f>
        <v>-49.005600000000008</v>
      </c>
      <c r="CA6">
        <f t="shared" ref="CA6:CA42" si="33">BX6-AT6</f>
        <v>0.11260999999999999</v>
      </c>
      <c r="CB6">
        <f t="shared" ref="CB6:CB43" si="34">BY6-AU6</f>
        <v>-442</v>
      </c>
      <c r="CC6" t="s">
        <v>233</v>
      </c>
      <c r="CD6">
        <f t="shared" ref="CD6:CD43" si="35">CB6/AU6</f>
        <v>-0.3410493827160494</v>
      </c>
      <c r="CF6">
        <v>49.954099999999997</v>
      </c>
      <c r="CG6">
        <v>0.20952999999999999</v>
      </c>
      <c r="CH6">
        <v>854</v>
      </c>
      <c r="CI6">
        <f t="shared" ref="CI6:CI38" si="36">CF6-BW6</f>
        <v>0.4076999999999984</v>
      </c>
      <c r="CJ6">
        <f t="shared" ref="CJ6:CJ38" si="37">CG6-BX6</f>
        <v>-1.9869999999999999E-2</v>
      </c>
      <c r="CK6">
        <f t="shared" ref="CK6:CK38" si="38">CH6-BY6</f>
        <v>0</v>
      </c>
      <c r="CL6" t="s">
        <v>235</v>
      </c>
      <c r="CM6">
        <f t="shared" ref="CM6:CM43" si="39">CK6/BY6</f>
        <v>0</v>
      </c>
      <c r="CO6">
        <v>53.601100000000002</v>
      </c>
      <c r="CP6">
        <v>0.17835999999999999</v>
      </c>
      <c r="CQ6">
        <v>1107</v>
      </c>
      <c r="CR6">
        <f t="shared" ref="CR6:CR43" si="40">CO6-CF6</f>
        <v>3.6470000000000056</v>
      </c>
      <c r="CS6">
        <f t="shared" ref="CS6:CS43" si="41">CP6-CG6</f>
        <v>-3.1170000000000003E-2</v>
      </c>
      <c r="CT6">
        <f t="shared" ref="CT6:CT43" si="42">CQ6-CH6</f>
        <v>253</v>
      </c>
      <c r="CU6" t="s">
        <v>236</v>
      </c>
      <c r="CV6">
        <f t="shared" ref="CV6:CV43" si="43">CT6/CH6</f>
        <v>0.29625292740046838</v>
      </c>
      <c r="CW6">
        <f>(AU6-CQ6)/AU6</f>
        <v>0.14583333333333334</v>
      </c>
      <c r="DA6">
        <v>60.224200000000003</v>
      </c>
      <c r="DB6">
        <v>0.15740999999999999</v>
      </c>
      <c r="DC6">
        <v>1285</v>
      </c>
      <c r="DD6">
        <f t="shared" si="4"/>
        <v>-38.327800000000003</v>
      </c>
      <c r="DE6">
        <f t="shared" si="5"/>
        <v>4.0619999999999989E-2</v>
      </c>
      <c r="DF6">
        <f t="shared" si="6"/>
        <v>-11</v>
      </c>
      <c r="DG6">
        <f t="shared" si="7"/>
        <v>-8.4876543209876538E-3</v>
      </c>
      <c r="DH6">
        <f t="shared" si="8"/>
        <v>0.34780375032108901</v>
      </c>
      <c r="DZ6">
        <v>50.114960000000004</v>
      </c>
      <c r="EA6">
        <v>0.245195</v>
      </c>
      <c r="EB6">
        <v>985</v>
      </c>
      <c r="EC6">
        <f t="shared" si="9"/>
        <v>-10.10924</v>
      </c>
      <c r="ED6">
        <f t="shared" si="10"/>
        <v>8.7785000000000002E-2</v>
      </c>
      <c r="EE6">
        <f t="shared" si="11"/>
        <v>-300</v>
      </c>
      <c r="EF6">
        <f t="shared" si="12"/>
        <v>-0.23346303501945526</v>
      </c>
      <c r="EG6">
        <f t="shared" si="13"/>
        <v>0.55768375579696339</v>
      </c>
      <c r="EI6">
        <v>45.3889</v>
      </c>
      <c r="EJ6">
        <v>0.35056900000000002</v>
      </c>
      <c r="EK6">
        <v>537</v>
      </c>
      <c r="EL6">
        <f t="shared" ref="EL6:EL43" si="44">EI6-DZ6</f>
        <v>-4.7260600000000039</v>
      </c>
      <c r="EM6">
        <f t="shared" ref="EM6:EM43" si="45">EJ6-EA6</f>
        <v>0.10537400000000002</v>
      </c>
      <c r="EN6">
        <f t="shared" ref="EN6:EN43" si="46">EK6-EB6</f>
        <v>-448</v>
      </c>
      <c r="EO6">
        <f t="shared" ref="EO6:EO43" si="47">EN6/EB6</f>
        <v>-0.45482233502538072</v>
      </c>
      <c r="EP6">
        <f t="shared" ref="EP6:EP43" si="48">EM6/EA6</f>
        <v>0.42975590856257273</v>
      </c>
      <c r="ER6" s="65">
        <v>1.5411210000000001E-4</v>
      </c>
      <c r="ES6" s="65">
        <v>1.1560109999999999E-6</v>
      </c>
      <c r="ET6" s="65">
        <v>4.0799929999999998E-2</v>
      </c>
      <c r="EU6" s="65">
        <v>3.7866110000000001E-3</v>
      </c>
      <c r="EV6" s="65">
        <v>5.3813929999999999E-5</v>
      </c>
      <c r="EW6" s="65">
        <v>4.7713630000000001E-4</v>
      </c>
      <c r="EX6" s="65">
        <v>9.9378599999999997E-3</v>
      </c>
      <c r="EY6" s="65">
        <v>0</v>
      </c>
      <c r="FA6">
        <v>45.3889</v>
      </c>
      <c r="FB6">
        <v>0.35056900000000002</v>
      </c>
      <c r="FC6">
        <v>537</v>
      </c>
      <c r="FE6">
        <v>45.814</v>
      </c>
      <c r="FF6">
        <v>0.34549999999999997</v>
      </c>
      <c r="FG6">
        <v>537</v>
      </c>
      <c r="FH6">
        <f t="shared" ref="FH6:FH18" si="49">FE6-EI6</f>
        <v>0.42510000000000048</v>
      </c>
      <c r="FI6">
        <f t="shared" ref="FI6:FI18" si="50">FF6-EJ6</f>
        <v>-5.0690000000000457E-3</v>
      </c>
      <c r="FJ6">
        <f t="shared" ref="FJ6:FJ18" si="51">FG6-EK6</f>
        <v>0</v>
      </c>
      <c r="FK6">
        <f t="shared" ref="FK6:FK18" si="52">FJ6/EK6</f>
        <v>0</v>
      </c>
      <c r="FL6">
        <f t="shared" ref="FL6:FL18" si="53">FI6/EJ6</f>
        <v>-1.4459350370397969E-2</v>
      </c>
      <c r="FO6">
        <v>0.15770000000000001</v>
      </c>
      <c r="FQ6">
        <f t="shared" ref="FQ6:FQ44" si="54">FN6-FE6</f>
        <v>-45.814</v>
      </c>
      <c r="FR6">
        <f t="shared" ref="FR6:FR44" si="55">FO6-FF6</f>
        <v>-0.18779999999999997</v>
      </c>
      <c r="FS6">
        <f t="shared" ref="FS6:FS44" si="56">FP6-FG6</f>
        <v>-537</v>
      </c>
      <c r="FT6">
        <f t="shared" ref="FT6:FT44" si="57">FS6/FF6</f>
        <v>-1554.2691751085385</v>
      </c>
      <c r="FU6" s="143">
        <f t="shared" ref="FU6:FU44" si="58">FR6+FI6</f>
        <v>-0.19286900000000001</v>
      </c>
    </row>
    <row r="7" spans="1:184" x14ac:dyDescent="0.35">
      <c r="A7" t="s">
        <v>36</v>
      </c>
      <c r="B7" t="s">
        <v>211</v>
      </c>
      <c r="G7" t="s">
        <v>211</v>
      </c>
      <c r="M7" t="s">
        <v>211</v>
      </c>
      <c r="O7" t="s">
        <v>211</v>
      </c>
      <c r="R7" t="s">
        <v>211</v>
      </c>
      <c r="S7">
        <v>24.05</v>
      </c>
      <c r="T7">
        <v>0.17219999999999999</v>
      </c>
      <c r="U7">
        <v>514</v>
      </c>
      <c r="Z7">
        <f t="shared" si="15"/>
        <v>-24.05</v>
      </c>
      <c r="AA7">
        <f t="shared" si="16"/>
        <v>-0.17219999999999999</v>
      </c>
      <c r="AB7">
        <f t="shared" si="17"/>
        <v>-514</v>
      </c>
      <c r="AD7">
        <v>25.19595</v>
      </c>
      <c r="AE7">
        <v>0.16868</v>
      </c>
      <c r="AF7">
        <v>630</v>
      </c>
      <c r="AG7">
        <f t="shared" si="18"/>
        <v>0.74465000000000003</v>
      </c>
      <c r="AH7">
        <f t="shared" si="19"/>
        <v>-4.156999999999994E-3</v>
      </c>
      <c r="AI7">
        <f t="shared" si="20"/>
        <v>101</v>
      </c>
      <c r="AK7">
        <v>81.785700000000006</v>
      </c>
      <c r="AL7">
        <v>0.30153999999999997</v>
      </c>
      <c r="AM7">
        <v>716</v>
      </c>
      <c r="AN7">
        <f t="shared" si="21"/>
        <v>56.589750000000009</v>
      </c>
      <c r="AO7">
        <f t="shared" si="22"/>
        <v>0.13285999999999998</v>
      </c>
      <c r="AP7">
        <f t="shared" si="23"/>
        <v>86</v>
      </c>
      <c r="AQ7">
        <f t="shared" si="24"/>
        <v>0.13650793650793649</v>
      </c>
      <c r="AS7">
        <v>86.528989999999993</v>
      </c>
      <c r="AT7">
        <v>0.3301268</v>
      </c>
      <c r="AU7">
        <v>587</v>
      </c>
      <c r="AV7">
        <f t="shared" si="25"/>
        <v>4.7432899999999876</v>
      </c>
      <c r="AW7">
        <f t="shared" si="1"/>
        <v>2.8586800000000023E-2</v>
      </c>
      <c r="AX7">
        <f t="shared" si="26"/>
        <v>129</v>
      </c>
      <c r="AY7">
        <f t="shared" si="27"/>
        <v>0.18016759776536312</v>
      </c>
      <c r="BH7">
        <v>24.4513</v>
      </c>
      <c r="BI7">
        <v>0.17283699999999999</v>
      </c>
      <c r="BJ7">
        <v>529</v>
      </c>
      <c r="BK7">
        <f t="shared" si="28"/>
        <v>-2.5864000000000011</v>
      </c>
      <c r="BL7">
        <f t="shared" si="29"/>
        <v>3.7637000000000004E-2</v>
      </c>
      <c r="BM7">
        <f t="shared" si="30"/>
        <v>-384</v>
      </c>
      <c r="BP7" s="79">
        <v>27.037700000000001</v>
      </c>
      <c r="BQ7">
        <v>0.13519999999999999</v>
      </c>
      <c r="BR7">
        <v>913</v>
      </c>
      <c r="BS7">
        <f t="shared" si="2"/>
        <v>2.9877000000000002</v>
      </c>
      <c r="BT7">
        <f t="shared" si="31"/>
        <v>-3.7000000000000005E-2</v>
      </c>
      <c r="BU7">
        <f t="shared" si="3"/>
        <v>399</v>
      </c>
      <c r="BW7">
        <v>58.832000000000001</v>
      </c>
      <c r="BX7">
        <v>0.34878999999999999</v>
      </c>
      <c r="BY7">
        <v>422</v>
      </c>
      <c r="BZ7">
        <f t="shared" si="32"/>
        <v>-27.696989999999992</v>
      </c>
      <c r="CA7">
        <f t="shared" si="33"/>
        <v>1.8663199999999991E-2</v>
      </c>
      <c r="CB7">
        <f t="shared" si="34"/>
        <v>-165</v>
      </c>
      <c r="CC7" t="s">
        <v>234</v>
      </c>
      <c r="CD7">
        <f t="shared" si="35"/>
        <v>-0.28109028960817717</v>
      </c>
      <c r="CF7">
        <v>58.8324</v>
      </c>
      <c r="CG7">
        <v>0.34989999999999999</v>
      </c>
      <c r="CH7">
        <v>422</v>
      </c>
      <c r="CI7">
        <f t="shared" si="36"/>
        <v>3.9999999999906777E-4</v>
      </c>
      <c r="CJ7">
        <f t="shared" si="37"/>
        <v>1.1099999999999999E-3</v>
      </c>
      <c r="CK7">
        <f t="shared" si="38"/>
        <v>0</v>
      </c>
      <c r="CL7" t="s">
        <v>234</v>
      </c>
      <c r="CM7">
        <f t="shared" si="39"/>
        <v>0</v>
      </c>
      <c r="CO7">
        <v>61.273859999999999</v>
      </c>
      <c r="CP7">
        <v>0.31509999999999999</v>
      </c>
      <c r="CQ7">
        <v>541</v>
      </c>
      <c r="CR7">
        <f t="shared" si="40"/>
        <v>2.4414599999999993</v>
      </c>
      <c r="CS7">
        <f t="shared" si="41"/>
        <v>-3.4799999999999998E-2</v>
      </c>
      <c r="CT7">
        <f t="shared" si="42"/>
        <v>119</v>
      </c>
      <c r="CU7" t="s">
        <v>236</v>
      </c>
      <c r="CV7">
        <f t="shared" si="43"/>
        <v>0.28199052132701424</v>
      </c>
      <c r="CW7">
        <f>(AU7-CQ7)/AU7</f>
        <v>7.8364565587734247E-2</v>
      </c>
      <c r="DA7">
        <v>62.528199999999998</v>
      </c>
      <c r="DB7">
        <v>0.29959999999999998</v>
      </c>
      <c r="DC7">
        <v>578</v>
      </c>
      <c r="DD7">
        <f t="shared" si="4"/>
        <v>-24.000789999999995</v>
      </c>
      <c r="DE7">
        <f t="shared" si="5"/>
        <v>-3.0526800000000021E-2</v>
      </c>
      <c r="DF7">
        <f t="shared" si="6"/>
        <v>-9</v>
      </c>
      <c r="DG7">
        <f t="shared" si="7"/>
        <v>-1.5332197614991482E-2</v>
      </c>
      <c r="DH7">
        <f t="shared" si="8"/>
        <v>-9.2469923677811136E-2</v>
      </c>
      <c r="DZ7">
        <v>62.527999999999999</v>
      </c>
      <c r="EA7">
        <v>0.29959999999999998</v>
      </c>
      <c r="EB7">
        <v>578</v>
      </c>
      <c r="EC7">
        <f t="shared" si="9"/>
        <v>-1.9999999999953388E-4</v>
      </c>
      <c r="ED7">
        <f t="shared" si="10"/>
        <v>0</v>
      </c>
      <c r="EE7">
        <f t="shared" si="11"/>
        <v>0</v>
      </c>
      <c r="EF7">
        <f t="shared" si="12"/>
        <v>0</v>
      </c>
      <c r="EG7">
        <f t="shared" si="13"/>
        <v>0</v>
      </c>
      <c r="EI7">
        <v>56.337000000000003</v>
      </c>
      <c r="EJ7">
        <v>0.36193999999999998</v>
      </c>
      <c r="EK7">
        <v>442</v>
      </c>
      <c r="EL7">
        <f t="shared" si="44"/>
        <v>-6.1909999999999954</v>
      </c>
      <c r="EM7">
        <f t="shared" si="45"/>
        <v>6.2340000000000007E-2</v>
      </c>
      <c r="EN7">
        <f t="shared" si="46"/>
        <v>-136</v>
      </c>
      <c r="EO7">
        <f t="shared" si="47"/>
        <v>-0.23529411764705882</v>
      </c>
      <c r="EP7">
        <f t="shared" si="48"/>
        <v>0.2080774365821095</v>
      </c>
      <c r="ER7" t="s">
        <v>269</v>
      </c>
      <c r="ES7" t="s">
        <v>1</v>
      </c>
      <c r="ET7" t="s">
        <v>270</v>
      </c>
      <c r="EU7" t="s">
        <v>271</v>
      </c>
      <c r="EV7" t="s">
        <v>272</v>
      </c>
      <c r="EW7" t="s">
        <v>273</v>
      </c>
      <c r="EX7" t="s">
        <v>274</v>
      </c>
      <c r="EY7" t="s">
        <v>275</v>
      </c>
      <c r="FA7">
        <v>56.337000000000003</v>
      </c>
      <c r="FB7">
        <v>0.36193999999999998</v>
      </c>
      <c r="FC7">
        <v>442</v>
      </c>
      <c r="FE7">
        <v>56.337000000000003</v>
      </c>
      <c r="FF7">
        <v>0.3619</v>
      </c>
      <c r="FG7">
        <v>442</v>
      </c>
      <c r="FH7">
        <f t="shared" si="49"/>
        <v>0</v>
      </c>
      <c r="FI7">
        <f t="shared" si="50"/>
        <v>-3.9999999999984492E-5</v>
      </c>
      <c r="FJ7">
        <f t="shared" si="51"/>
        <v>0</v>
      </c>
      <c r="FK7">
        <f t="shared" si="52"/>
        <v>0</v>
      </c>
      <c r="FL7">
        <f t="shared" si="53"/>
        <v>-1.1051555506433246E-4</v>
      </c>
      <c r="FO7">
        <v>0.30356</v>
      </c>
      <c r="FQ7">
        <f t="shared" si="54"/>
        <v>-56.337000000000003</v>
      </c>
      <c r="FR7">
        <f t="shared" si="55"/>
        <v>-5.8340000000000003E-2</v>
      </c>
      <c r="FS7">
        <f t="shared" si="56"/>
        <v>-442</v>
      </c>
      <c r="FT7">
        <f t="shared" si="57"/>
        <v>-1221.331859629732</v>
      </c>
      <c r="FU7" s="143">
        <f t="shared" si="58"/>
        <v>-5.8379999999999987E-2</v>
      </c>
    </row>
    <row r="8" spans="1:184" x14ac:dyDescent="0.35">
      <c r="A8" t="s">
        <v>20</v>
      </c>
      <c r="B8" t="s">
        <v>211</v>
      </c>
      <c r="E8" t="s">
        <v>211</v>
      </c>
      <c r="H8" t="s">
        <v>211</v>
      </c>
      <c r="J8" t="s">
        <v>211</v>
      </c>
      <c r="O8" t="s">
        <v>211</v>
      </c>
      <c r="P8" t="s">
        <v>211</v>
      </c>
      <c r="Q8" t="s">
        <v>211</v>
      </c>
      <c r="R8" t="s">
        <v>211</v>
      </c>
      <c r="S8">
        <v>8.4600000000000009</v>
      </c>
      <c r="T8">
        <v>0.2122</v>
      </c>
      <c r="U8">
        <v>434</v>
      </c>
      <c r="Z8">
        <f t="shared" si="15"/>
        <v>-8.4600000000000009</v>
      </c>
      <c r="AA8">
        <f t="shared" si="16"/>
        <v>-0.2122</v>
      </c>
      <c r="AB8">
        <f t="shared" si="17"/>
        <v>-434</v>
      </c>
      <c r="AD8">
        <v>12.230399999999999</v>
      </c>
      <c r="AE8">
        <v>0.16598199999999999</v>
      </c>
      <c r="AF8">
        <v>868</v>
      </c>
      <c r="AG8">
        <f t="shared" si="18"/>
        <v>2.6120000000000001</v>
      </c>
      <c r="AH8">
        <f t="shared" si="19"/>
        <v>-4.1987999999999998E-2</v>
      </c>
      <c r="AI8">
        <f t="shared" si="20"/>
        <v>191</v>
      </c>
      <c r="AK8">
        <v>41.561320000000002</v>
      </c>
      <c r="AL8">
        <v>0.2364</v>
      </c>
      <c r="AM8">
        <v>929</v>
      </c>
      <c r="AN8">
        <f t="shared" si="21"/>
        <v>29.330920000000003</v>
      </c>
      <c r="AO8">
        <f t="shared" si="22"/>
        <v>7.0418000000000008E-2</v>
      </c>
      <c r="AP8">
        <f t="shared" si="23"/>
        <v>61</v>
      </c>
      <c r="AQ8">
        <f t="shared" si="24"/>
        <v>7.0276497695852536E-2</v>
      </c>
      <c r="AS8">
        <v>42.622</v>
      </c>
      <c r="AT8">
        <v>0.24540000000000001</v>
      </c>
      <c r="AU8">
        <v>735</v>
      </c>
      <c r="AV8">
        <f t="shared" si="25"/>
        <v>1.0606799999999978</v>
      </c>
      <c r="AW8">
        <f t="shared" si="1"/>
        <v>9.000000000000008E-3</v>
      </c>
      <c r="AX8">
        <f t="shared" si="26"/>
        <v>194</v>
      </c>
      <c r="AY8">
        <f t="shared" si="27"/>
        <v>0.20882669537136705</v>
      </c>
      <c r="AZ8" t="s">
        <v>256</v>
      </c>
      <c r="BH8">
        <v>9.6183999999999994</v>
      </c>
      <c r="BI8">
        <v>0.20796999999999999</v>
      </c>
      <c r="BJ8">
        <v>677</v>
      </c>
      <c r="BK8">
        <f t="shared" si="28"/>
        <v>9.6183999999999994</v>
      </c>
      <c r="BL8">
        <f t="shared" si="29"/>
        <v>0.20796999999999999</v>
      </c>
      <c r="BM8">
        <f t="shared" si="30"/>
        <v>677</v>
      </c>
      <c r="BS8">
        <f t="shared" si="2"/>
        <v>-8.4600000000000009</v>
      </c>
      <c r="BT8">
        <f t="shared" si="31"/>
        <v>-0.2122</v>
      </c>
      <c r="BU8">
        <f t="shared" si="3"/>
        <v>-434</v>
      </c>
      <c r="BW8">
        <v>23.154879999999999</v>
      </c>
      <c r="BX8">
        <v>0.32857999999999998</v>
      </c>
      <c r="BY8">
        <v>375</v>
      </c>
      <c r="BZ8">
        <f t="shared" si="32"/>
        <v>-19.467120000000001</v>
      </c>
      <c r="CA8">
        <f t="shared" si="33"/>
        <v>8.3179999999999976E-2</v>
      </c>
      <c r="CB8">
        <f t="shared" si="34"/>
        <v>-360</v>
      </c>
      <c r="CC8" t="s">
        <v>233</v>
      </c>
      <c r="CD8">
        <f t="shared" si="35"/>
        <v>-0.48979591836734693</v>
      </c>
      <c r="CF8">
        <v>23.905000000000001</v>
      </c>
      <c r="CG8">
        <v>0.29580000000000001</v>
      </c>
      <c r="CH8">
        <v>375</v>
      </c>
      <c r="CI8">
        <f t="shared" si="36"/>
        <v>0.75012000000000256</v>
      </c>
      <c r="CJ8">
        <f t="shared" si="37"/>
        <v>-3.2779999999999976E-2</v>
      </c>
      <c r="CK8">
        <f t="shared" si="38"/>
        <v>0</v>
      </c>
      <c r="CL8" t="s">
        <v>236</v>
      </c>
      <c r="CM8">
        <f t="shared" si="39"/>
        <v>0</v>
      </c>
      <c r="CO8">
        <v>27.462900000000001</v>
      </c>
      <c r="CP8">
        <v>0.22028</v>
      </c>
      <c r="CQ8">
        <v>553</v>
      </c>
      <c r="CR8">
        <f t="shared" si="40"/>
        <v>3.5579000000000001</v>
      </c>
      <c r="CS8">
        <f t="shared" si="41"/>
        <v>-7.5520000000000004E-2</v>
      </c>
      <c r="CT8">
        <f t="shared" si="42"/>
        <v>178</v>
      </c>
      <c r="CU8" t="s">
        <v>236</v>
      </c>
      <c r="CV8">
        <f t="shared" si="43"/>
        <v>0.47466666666666668</v>
      </c>
      <c r="CW8">
        <f>(AU8-CQ8)/AU8</f>
        <v>0.24761904761904763</v>
      </c>
      <c r="DA8">
        <v>30.730869999999999</v>
      </c>
      <c r="DB8">
        <v>0.2142</v>
      </c>
      <c r="DC8">
        <v>727</v>
      </c>
      <c r="DD8">
        <f t="shared" si="4"/>
        <v>-11.89113</v>
      </c>
      <c r="DE8">
        <f t="shared" si="5"/>
        <v>-3.1200000000000006E-2</v>
      </c>
      <c r="DF8">
        <f t="shared" si="6"/>
        <v>-8</v>
      </c>
      <c r="DG8">
        <f t="shared" si="7"/>
        <v>-1.0884353741496598E-2</v>
      </c>
      <c r="DH8">
        <f t="shared" si="8"/>
        <v>-0.12713936430317851</v>
      </c>
      <c r="DZ8">
        <v>28.941700000000001</v>
      </c>
      <c r="EA8">
        <v>0.22853999999999999</v>
      </c>
      <c r="EB8">
        <v>554</v>
      </c>
      <c r="EC8">
        <f t="shared" si="9"/>
        <v>-1.7891699999999986</v>
      </c>
      <c r="ED8">
        <f t="shared" si="10"/>
        <v>1.4339999999999992E-2</v>
      </c>
      <c r="EE8">
        <f t="shared" si="11"/>
        <v>-173</v>
      </c>
      <c r="EF8">
        <f t="shared" si="12"/>
        <v>-0.23796423658872076</v>
      </c>
      <c r="EG8">
        <f t="shared" si="13"/>
        <v>6.694677871148455E-2</v>
      </c>
      <c r="EI8">
        <v>25.373000000000001</v>
      </c>
      <c r="EJ8">
        <v>0.20982000000000001</v>
      </c>
      <c r="EK8">
        <v>341</v>
      </c>
      <c r="EL8">
        <f>EI8-DZ8</f>
        <v>-3.5686999999999998</v>
      </c>
      <c r="EM8">
        <f>EJ8-EA8</f>
        <v>-1.8719999999999987E-2</v>
      </c>
      <c r="EN8">
        <f t="shared" si="46"/>
        <v>-213</v>
      </c>
      <c r="EO8">
        <f t="shared" si="47"/>
        <v>-0.3844765342960289</v>
      </c>
      <c r="EP8">
        <f t="shared" si="48"/>
        <v>-8.1911262798634754E-2</v>
      </c>
      <c r="FA8">
        <v>25.373000000000001</v>
      </c>
      <c r="FB8">
        <v>0.20982000000000001</v>
      </c>
      <c r="FC8">
        <v>341</v>
      </c>
      <c r="FE8">
        <v>24.486799999999999</v>
      </c>
      <c r="FF8">
        <v>0.300566</v>
      </c>
      <c r="FG8">
        <v>341</v>
      </c>
      <c r="FH8">
        <f t="shared" si="49"/>
        <v>-0.88620000000000232</v>
      </c>
      <c r="FI8">
        <f t="shared" si="50"/>
        <v>9.0745999999999993E-2</v>
      </c>
      <c r="FJ8">
        <f t="shared" si="51"/>
        <v>0</v>
      </c>
      <c r="FK8">
        <f t="shared" si="52"/>
        <v>0</v>
      </c>
      <c r="FL8">
        <f t="shared" si="53"/>
        <v>0.43249451911161946</v>
      </c>
      <c r="FO8">
        <v>0.21293000000000001</v>
      </c>
      <c r="FQ8">
        <f t="shared" si="54"/>
        <v>-24.486799999999999</v>
      </c>
      <c r="FR8">
        <f t="shared" si="55"/>
        <v>-8.7635999999999992E-2</v>
      </c>
      <c r="FS8">
        <f t="shared" si="56"/>
        <v>-341</v>
      </c>
      <c r="FT8">
        <f t="shared" si="57"/>
        <v>-1134.5261939141487</v>
      </c>
      <c r="FU8" s="143">
        <f t="shared" si="58"/>
        <v>3.1100000000000017E-3</v>
      </c>
    </row>
    <row r="9" spans="1:184" x14ac:dyDescent="0.35">
      <c r="A9" t="s">
        <v>23</v>
      </c>
      <c r="B9" t="s">
        <v>211</v>
      </c>
      <c r="D9" t="s">
        <v>211</v>
      </c>
      <c r="L9" t="s">
        <v>211</v>
      </c>
      <c r="N9" s="75" t="s">
        <v>211</v>
      </c>
      <c r="O9" s="61"/>
      <c r="P9" s="66"/>
      <c r="Q9" s="66"/>
      <c r="R9" t="s">
        <v>211</v>
      </c>
      <c r="S9">
        <v>46.67</v>
      </c>
      <c r="T9">
        <v>0.14990000000000001</v>
      </c>
      <c r="U9">
        <v>1082</v>
      </c>
      <c r="W9">
        <v>48.83</v>
      </c>
      <c r="X9">
        <v>0.12720000000000001</v>
      </c>
      <c r="Y9">
        <v>1386</v>
      </c>
      <c r="Z9">
        <f t="shared" si="15"/>
        <v>2.1599999999999966</v>
      </c>
      <c r="AA9">
        <f t="shared" si="16"/>
        <v>-2.2699999999999998E-2</v>
      </c>
      <c r="AB9">
        <f t="shared" si="17"/>
        <v>304</v>
      </c>
      <c r="AD9">
        <v>74.304000000000002</v>
      </c>
      <c r="AE9">
        <v>0.12945000000000001</v>
      </c>
      <c r="AF9">
        <v>2004</v>
      </c>
      <c r="AG9">
        <f t="shared" si="18"/>
        <v>24.653100000000002</v>
      </c>
      <c r="AH9">
        <f t="shared" si="19"/>
        <v>-1.3899999999999996E-2</v>
      </c>
      <c r="AI9">
        <f t="shared" si="20"/>
        <v>248</v>
      </c>
      <c r="AK9">
        <v>185.83799999999999</v>
      </c>
      <c r="AL9">
        <v>0.21282999999999999</v>
      </c>
      <c r="AM9">
        <v>2228</v>
      </c>
      <c r="AN9">
        <f t="shared" si="21"/>
        <v>111.53399999999999</v>
      </c>
      <c r="AO9">
        <f t="shared" si="22"/>
        <v>8.3379999999999982E-2</v>
      </c>
      <c r="AP9">
        <f t="shared" si="23"/>
        <v>224</v>
      </c>
      <c r="AQ9">
        <f t="shared" si="24"/>
        <v>0.11177644710578842</v>
      </c>
      <c r="AS9">
        <v>179.22739999999999</v>
      </c>
      <c r="AT9">
        <v>0.22117870000000001</v>
      </c>
      <c r="AU9">
        <v>1950</v>
      </c>
      <c r="AV9">
        <f t="shared" si="25"/>
        <v>-6.6106000000000051</v>
      </c>
      <c r="AW9">
        <f t="shared" si="1"/>
        <v>8.3487000000000144E-3</v>
      </c>
      <c r="AX9">
        <f t="shared" si="26"/>
        <v>278</v>
      </c>
      <c r="AY9">
        <f t="shared" si="27"/>
        <v>0.12477558348294435</v>
      </c>
      <c r="AZ9" t="s">
        <v>256</v>
      </c>
      <c r="BH9">
        <v>49.6509</v>
      </c>
      <c r="BI9">
        <v>0.14335000000000001</v>
      </c>
      <c r="BJ9">
        <v>1756</v>
      </c>
      <c r="BK9">
        <f t="shared" si="28"/>
        <v>-2.4835800000000035</v>
      </c>
      <c r="BL9">
        <f t="shared" si="29"/>
        <v>6.6100000000000006E-2</v>
      </c>
      <c r="BM9">
        <f t="shared" si="30"/>
        <v>-793</v>
      </c>
      <c r="BP9">
        <v>52.134480000000003</v>
      </c>
      <c r="BQ9">
        <v>7.7249999999999999E-2</v>
      </c>
      <c r="BR9">
        <v>2549</v>
      </c>
      <c r="BS9">
        <f t="shared" si="2"/>
        <v>5.4644800000000018</v>
      </c>
      <c r="BT9">
        <f t="shared" si="31"/>
        <v>-7.2650000000000006E-2</v>
      </c>
      <c r="BU9">
        <f t="shared" si="3"/>
        <v>1467</v>
      </c>
      <c r="BW9">
        <v>131.28</v>
      </c>
      <c r="BX9">
        <v>0.22575999999999999</v>
      </c>
      <c r="BY9">
        <v>1240</v>
      </c>
      <c r="BZ9">
        <f t="shared" si="32"/>
        <v>-47.947399999999988</v>
      </c>
      <c r="CA9">
        <f t="shared" si="33"/>
        <v>4.5812999999999826E-3</v>
      </c>
      <c r="CB9">
        <f t="shared" si="34"/>
        <v>-710</v>
      </c>
      <c r="CC9" t="s">
        <v>233</v>
      </c>
      <c r="CD9">
        <f t="shared" si="35"/>
        <v>-0.36410256410256409</v>
      </c>
      <c r="CF9">
        <v>133.82599999999999</v>
      </c>
      <c r="CG9">
        <v>0.20325599999999999</v>
      </c>
      <c r="CH9">
        <v>1240</v>
      </c>
      <c r="CI9">
        <f t="shared" si="36"/>
        <v>2.5459999999999923</v>
      </c>
      <c r="CJ9">
        <f t="shared" si="37"/>
        <v>-2.2503999999999996E-2</v>
      </c>
      <c r="CK9">
        <f t="shared" si="38"/>
        <v>0</v>
      </c>
      <c r="CL9" t="s">
        <v>236</v>
      </c>
      <c r="CM9">
        <f t="shared" si="39"/>
        <v>0</v>
      </c>
      <c r="CO9">
        <v>133.82599999999999</v>
      </c>
      <c r="CP9">
        <v>0.20325599999999999</v>
      </c>
      <c r="CQ9">
        <v>1240</v>
      </c>
      <c r="CR9">
        <f t="shared" si="40"/>
        <v>0</v>
      </c>
      <c r="CS9">
        <f t="shared" si="41"/>
        <v>0</v>
      </c>
      <c r="CT9">
        <f t="shared" si="42"/>
        <v>0</v>
      </c>
      <c r="CU9" t="s">
        <v>236</v>
      </c>
      <c r="CV9">
        <f t="shared" si="43"/>
        <v>0</v>
      </c>
      <c r="CW9">
        <f>(AU9-CQ9)/AU9</f>
        <v>0.36410256410256409</v>
      </c>
      <c r="DA9">
        <v>133.09</v>
      </c>
      <c r="DB9">
        <v>0.23327999999999999</v>
      </c>
      <c r="DC9">
        <v>1926</v>
      </c>
      <c r="DD9">
        <f t="shared" si="4"/>
        <v>-46.137399999999985</v>
      </c>
      <c r="DE9">
        <f t="shared" si="5"/>
        <v>1.2101299999999982E-2</v>
      </c>
      <c r="DF9">
        <f t="shared" si="6"/>
        <v>-24</v>
      </c>
      <c r="DG9">
        <f t="shared" si="7"/>
        <v>-1.2307692307692308E-2</v>
      </c>
      <c r="DH9">
        <f t="shared" si="8"/>
        <v>5.4712772974974448E-2</v>
      </c>
      <c r="DJ9">
        <v>132.12379999999999</v>
      </c>
      <c r="DK9">
        <v>0.24149029999999999</v>
      </c>
      <c r="DL9">
        <v>1926</v>
      </c>
      <c r="DR9" s="65">
        <v>8.3698180000000004E-7</v>
      </c>
      <c r="DS9" s="65">
        <v>1.0576190000000001E-3</v>
      </c>
      <c r="DT9" s="65">
        <v>4.3847500000000001E-7</v>
      </c>
      <c r="DU9" s="65">
        <v>0</v>
      </c>
      <c r="DV9" s="65">
        <v>0</v>
      </c>
      <c r="DW9" s="65">
        <v>0</v>
      </c>
      <c r="DX9" s="65">
        <v>1.925668E-6</v>
      </c>
      <c r="DZ9">
        <v>135.8314</v>
      </c>
      <c r="EA9">
        <v>0.21198</v>
      </c>
      <c r="EB9">
        <v>1926</v>
      </c>
      <c r="EC9">
        <f t="shared" si="9"/>
        <v>2.7413999999999987</v>
      </c>
      <c r="ED9">
        <f t="shared" si="10"/>
        <v>-2.1299999999999986E-2</v>
      </c>
      <c r="EE9">
        <f t="shared" si="11"/>
        <v>0</v>
      </c>
      <c r="EF9">
        <f t="shared" si="12"/>
        <v>0</v>
      </c>
      <c r="EG9">
        <f t="shared" si="13"/>
        <v>-9.1306584362139856E-2</v>
      </c>
      <c r="EI9">
        <v>137.46199999999999</v>
      </c>
      <c r="EJ9">
        <v>0.19755</v>
      </c>
      <c r="EK9">
        <v>1614</v>
      </c>
      <c r="EL9">
        <f t="shared" si="44"/>
        <v>1.6305999999999869</v>
      </c>
      <c r="EM9">
        <f t="shared" si="45"/>
        <v>-1.4429999999999998E-2</v>
      </c>
      <c r="EN9">
        <f t="shared" si="46"/>
        <v>-312</v>
      </c>
      <c r="EO9">
        <f t="shared" si="47"/>
        <v>-0.16199376947040497</v>
      </c>
      <c r="EP9">
        <f t="shared" si="48"/>
        <v>-6.8072459666006224E-2</v>
      </c>
      <c r="FA9">
        <v>137.46199999999999</v>
      </c>
      <c r="FB9">
        <v>0.19755</v>
      </c>
      <c r="FC9">
        <v>1614</v>
      </c>
      <c r="FE9">
        <v>137.46199999999999</v>
      </c>
      <c r="FF9">
        <v>0.19755</v>
      </c>
      <c r="FG9">
        <v>1614</v>
      </c>
      <c r="FH9">
        <f t="shared" si="49"/>
        <v>0</v>
      </c>
      <c r="FI9">
        <f t="shared" si="50"/>
        <v>0</v>
      </c>
      <c r="FJ9">
        <f t="shared" si="51"/>
        <v>0</v>
      </c>
      <c r="FK9">
        <f t="shared" si="52"/>
        <v>0</v>
      </c>
      <c r="FL9">
        <f t="shared" si="53"/>
        <v>0</v>
      </c>
      <c r="FN9">
        <v>132.26070000000001</v>
      </c>
      <c r="FO9">
        <v>0.2414298</v>
      </c>
      <c r="FP9">
        <v>1924</v>
      </c>
      <c r="FQ9">
        <f>FN9-DJ9</f>
        <v>0.13690000000002556</v>
      </c>
      <c r="FR9">
        <f t="shared" ref="FR9:FS9" si="59">FO9-DK9</f>
        <v>-6.0499999999991116E-5</v>
      </c>
      <c r="FS9">
        <f t="shared" si="59"/>
        <v>-2</v>
      </c>
      <c r="FT9">
        <f>FS9/DK9</f>
        <v>-8.281906146954972</v>
      </c>
      <c r="FU9" s="143">
        <f t="shared" si="58"/>
        <v>-6.0499999999991116E-5</v>
      </c>
      <c r="FV9" s="65">
        <v>8.3698180000000004E-7</v>
      </c>
      <c r="FW9" s="65">
        <v>1.0576190000000001E-3</v>
      </c>
      <c r="FX9" s="65">
        <v>4.3847500000000001E-7</v>
      </c>
      <c r="FY9" s="65">
        <v>0</v>
      </c>
      <c r="FZ9" s="65">
        <v>0</v>
      </c>
      <c r="GA9" s="65">
        <v>0</v>
      </c>
      <c r="GB9" s="65">
        <v>1.925668E-6</v>
      </c>
    </row>
    <row r="10" spans="1:184" x14ac:dyDescent="0.35">
      <c r="A10" t="s">
        <v>24</v>
      </c>
      <c r="B10" t="s">
        <v>211</v>
      </c>
      <c r="D10" s="61"/>
      <c r="E10" s="75" t="s">
        <v>211</v>
      </c>
      <c r="H10" s="75" t="s">
        <v>211</v>
      </c>
      <c r="I10" s="75" t="s">
        <v>211</v>
      </c>
      <c r="M10" s="61"/>
      <c r="N10" t="s">
        <v>211</v>
      </c>
      <c r="P10" s="75" t="s">
        <v>211</v>
      </c>
      <c r="Q10" s="75" t="s">
        <v>211</v>
      </c>
      <c r="R10" t="s">
        <v>211</v>
      </c>
      <c r="S10">
        <v>18.89</v>
      </c>
      <c r="T10">
        <v>0.1711</v>
      </c>
      <c r="U10">
        <v>628</v>
      </c>
      <c r="W10">
        <v>18.77</v>
      </c>
      <c r="X10">
        <v>0.1855</v>
      </c>
      <c r="Y10">
        <v>628</v>
      </c>
      <c r="Z10">
        <f t="shared" si="15"/>
        <v>-0.12000000000000099</v>
      </c>
      <c r="AA10">
        <f t="shared" si="16"/>
        <v>1.4399999999999996E-2</v>
      </c>
      <c r="AB10">
        <f t="shared" si="17"/>
        <v>0</v>
      </c>
      <c r="AD10">
        <v>29.107600000000001</v>
      </c>
      <c r="AE10">
        <v>9.0768000000000001E-2</v>
      </c>
      <c r="AF10">
        <v>883</v>
      </c>
      <c r="AG10">
        <f t="shared" si="18"/>
        <v>8.2198600000000006</v>
      </c>
      <c r="AH10">
        <f t="shared" si="19"/>
        <v>-1.2492000000000003E-2</v>
      </c>
      <c r="AI10">
        <f t="shared" si="20"/>
        <v>26</v>
      </c>
      <c r="AK10">
        <v>72.706999999999994</v>
      </c>
      <c r="AL10">
        <v>0.21526000000000001</v>
      </c>
      <c r="AM10">
        <v>1015</v>
      </c>
      <c r="AN10">
        <f t="shared" ref="AN10:AN13" si="60">AK10-AD10</f>
        <v>43.599399999999989</v>
      </c>
      <c r="AO10">
        <f t="shared" ref="AO10:AO13" si="61">AL10-AE10</f>
        <v>0.12449200000000001</v>
      </c>
      <c r="AP10">
        <f t="shared" ref="AP10:AP13" si="62">AM10-AF10</f>
        <v>132</v>
      </c>
      <c r="AQ10">
        <f t="shared" si="24"/>
        <v>0.14949037372593432</v>
      </c>
      <c r="AS10">
        <v>72.649799999999999</v>
      </c>
      <c r="AT10">
        <v>0.2135</v>
      </c>
      <c r="AU10">
        <v>1015</v>
      </c>
      <c r="AV10">
        <f>AS18-AK10</f>
        <v>-15.236599999999996</v>
      </c>
      <c r="AW10">
        <f>AT18-AL10</f>
        <v>0.11343999999999999</v>
      </c>
      <c r="AX10">
        <f t="shared" si="26"/>
        <v>0</v>
      </c>
      <c r="AY10">
        <f t="shared" si="27"/>
        <v>0</v>
      </c>
      <c r="BH10">
        <v>20.887740000000001</v>
      </c>
      <c r="BI10">
        <v>0.10326</v>
      </c>
      <c r="BJ10">
        <v>857</v>
      </c>
      <c r="BK10">
        <f t="shared" si="28"/>
        <v>20.887740000000001</v>
      </c>
      <c r="BL10">
        <f t="shared" si="29"/>
        <v>0.10326</v>
      </c>
      <c r="BM10">
        <f t="shared" si="30"/>
        <v>857</v>
      </c>
      <c r="BS10">
        <f t="shared" si="2"/>
        <v>-18.89</v>
      </c>
      <c r="BT10">
        <f t="shared" si="31"/>
        <v>-0.1711</v>
      </c>
      <c r="BU10">
        <f t="shared" si="3"/>
        <v>-628</v>
      </c>
      <c r="BW10">
        <v>56.933999999999997</v>
      </c>
      <c r="BX10">
        <v>0.19596</v>
      </c>
      <c r="BY10">
        <v>993</v>
      </c>
      <c r="BZ10">
        <f t="shared" si="32"/>
        <v>-15.715800000000002</v>
      </c>
      <c r="CA10">
        <f t="shared" si="33"/>
        <v>-1.754E-2</v>
      </c>
      <c r="CB10">
        <f t="shared" si="34"/>
        <v>-22</v>
      </c>
      <c r="CC10" t="s">
        <v>233</v>
      </c>
      <c r="CD10">
        <f t="shared" si="35"/>
        <v>-2.167487684729064E-2</v>
      </c>
      <c r="CM10">
        <f t="shared" si="39"/>
        <v>0</v>
      </c>
      <c r="CO10">
        <v>57.263300000000001</v>
      </c>
      <c r="CP10">
        <v>0.192775</v>
      </c>
      <c r="CQ10">
        <v>993</v>
      </c>
      <c r="CR10">
        <f>CO10-BW10</f>
        <v>0.32930000000000348</v>
      </c>
      <c r="CS10">
        <f>CP10-BX10</f>
        <v>-3.1849999999999934E-3</v>
      </c>
      <c r="CT10">
        <f>CQ10-BY10</f>
        <v>0</v>
      </c>
      <c r="CU10" t="s">
        <v>236</v>
      </c>
      <c r="CV10">
        <f>CT10/BY10</f>
        <v>0</v>
      </c>
      <c r="CW10">
        <f t="shared" ref="CW10" si="63">(AU10-CQ10)/AU10</f>
        <v>2.167487684729064E-2</v>
      </c>
      <c r="DA10">
        <v>56.933799999999998</v>
      </c>
      <c r="DB10">
        <v>0.19596</v>
      </c>
      <c r="DC10">
        <v>993</v>
      </c>
      <c r="DD10">
        <f t="shared" si="4"/>
        <v>-15.716000000000001</v>
      </c>
      <c r="DE10">
        <f t="shared" si="5"/>
        <v>-1.754E-2</v>
      </c>
      <c r="DF10">
        <f t="shared" si="6"/>
        <v>-22</v>
      </c>
      <c r="DG10">
        <f t="shared" si="7"/>
        <v>-2.167487684729064E-2</v>
      </c>
      <c r="DH10">
        <f t="shared" si="8"/>
        <v>-8.2154566744730678E-2</v>
      </c>
      <c r="DZ10">
        <v>56.933799999999998</v>
      </c>
      <c r="EA10">
        <v>0.19596</v>
      </c>
      <c r="EB10">
        <v>993</v>
      </c>
      <c r="EC10">
        <f t="shared" si="9"/>
        <v>0</v>
      </c>
      <c r="ED10">
        <f t="shared" si="10"/>
        <v>0</v>
      </c>
      <c r="EE10">
        <f t="shared" si="11"/>
        <v>0</v>
      </c>
      <c r="EF10">
        <f t="shared" si="12"/>
        <v>0</v>
      </c>
      <c r="EG10">
        <f t="shared" si="13"/>
        <v>0</v>
      </c>
      <c r="EI10">
        <v>52.053199999999997</v>
      </c>
      <c r="EJ10">
        <v>0.25435000000000002</v>
      </c>
      <c r="EK10">
        <v>647</v>
      </c>
      <c r="EL10">
        <f t="shared" si="44"/>
        <v>-4.8806000000000012</v>
      </c>
      <c r="EM10">
        <f t="shared" si="45"/>
        <v>5.8390000000000025E-2</v>
      </c>
      <c r="EN10">
        <f t="shared" si="46"/>
        <v>-346</v>
      </c>
      <c r="EO10">
        <f t="shared" si="47"/>
        <v>-0.34843907351460224</v>
      </c>
      <c r="EP10">
        <f t="shared" si="48"/>
        <v>0.29796897325984906</v>
      </c>
      <c r="FA10">
        <v>52.053199999999997</v>
      </c>
      <c r="FB10">
        <v>0.25435000000000002</v>
      </c>
      <c r="FC10">
        <v>647</v>
      </c>
      <c r="FE10">
        <v>52.234000000000002</v>
      </c>
      <c r="FF10">
        <v>0.24516499999999999</v>
      </c>
      <c r="FG10">
        <v>647</v>
      </c>
      <c r="FH10">
        <f t="shared" si="49"/>
        <v>0.18080000000000496</v>
      </c>
      <c r="FI10">
        <f t="shared" si="50"/>
        <v>-9.1850000000000265E-3</v>
      </c>
      <c r="FJ10">
        <f t="shared" si="51"/>
        <v>0</v>
      </c>
      <c r="FK10">
        <f t="shared" si="52"/>
        <v>0</v>
      </c>
      <c r="FL10">
        <f t="shared" si="53"/>
        <v>-3.6111657165323476E-2</v>
      </c>
      <c r="FO10">
        <v>0.19596</v>
      </c>
      <c r="FQ10">
        <f t="shared" si="54"/>
        <v>-52.234000000000002</v>
      </c>
      <c r="FR10">
        <f t="shared" si="55"/>
        <v>-4.9204999999999999E-2</v>
      </c>
      <c r="FS10">
        <f t="shared" si="56"/>
        <v>-647</v>
      </c>
      <c r="FT10">
        <f t="shared" si="57"/>
        <v>-2639.0390145412275</v>
      </c>
      <c r="FU10" s="143">
        <f t="shared" si="58"/>
        <v>-5.8390000000000025E-2</v>
      </c>
      <c r="FV10" s="65"/>
      <c r="FW10" s="65"/>
      <c r="FX10" s="65"/>
      <c r="FY10" s="65"/>
      <c r="FZ10" s="65"/>
      <c r="GA10" s="65"/>
      <c r="GB10" s="65"/>
    </row>
    <row r="11" spans="1:184" x14ac:dyDescent="0.35">
      <c r="A11" t="s">
        <v>35</v>
      </c>
      <c r="B11" t="s">
        <v>211</v>
      </c>
      <c r="G11" t="s">
        <v>211</v>
      </c>
      <c r="M11" t="s">
        <v>211</v>
      </c>
      <c r="N11" t="s">
        <v>211</v>
      </c>
      <c r="R11" t="s">
        <v>211</v>
      </c>
      <c r="S11">
        <v>16.059999999999999</v>
      </c>
      <c r="T11">
        <v>0.1303</v>
      </c>
      <c r="U11">
        <v>525</v>
      </c>
      <c r="Z11">
        <f t="shared" si="15"/>
        <v>-16.059999999999999</v>
      </c>
      <c r="AA11">
        <f t="shared" si="16"/>
        <v>-0.1303</v>
      </c>
      <c r="AB11">
        <f t="shared" si="17"/>
        <v>-525</v>
      </c>
      <c r="AD11">
        <v>20.465959999999999</v>
      </c>
      <c r="AE11">
        <v>9.3369999999999995E-2</v>
      </c>
      <c r="AF11">
        <v>988</v>
      </c>
      <c r="AG11">
        <f t="shared" si="18"/>
        <v>3.8467199999999977</v>
      </c>
      <c r="AH11">
        <f t="shared" si="19"/>
        <v>-3.033000000000001E-2</v>
      </c>
      <c r="AI11">
        <f t="shared" si="20"/>
        <v>446</v>
      </c>
      <c r="AK11">
        <v>68.496600000000001</v>
      </c>
      <c r="AL11">
        <v>0.16120000000000001</v>
      </c>
      <c r="AM11">
        <v>1133</v>
      </c>
      <c r="AN11">
        <f t="shared" si="60"/>
        <v>48.030640000000005</v>
      </c>
      <c r="AO11">
        <f t="shared" si="61"/>
        <v>6.7830000000000015E-2</v>
      </c>
      <c r="AP11">
        <f t="shared" si="62"/>
        <v>145</v>
      </c>
      <c r="AQ11">
        <f t="shared" si="24"/>
        <v>0.14676113360323886</v>
      </c>
      <c r="AS11">
        <v>54.328000000000003</v>
      </c>
      <c r="AT11">
        <v>0.19400000000000001</v>
      </c>
      <c r="AU11">
        <v>582</v>
      </c>
      <c r="AV11">
        <f t="shared" si="25"/>
        <v>-14.168599999999998</v>
      </c>
      <c r="AW11">
        <f t="shared" si="1"/>
        <v>3.2799999999999996E-2</v>
      </c>
      <c r="AX11">
        <f t="shared" si="26"/>
        <v>551</v>
      </c>
      <c r="AY11">
        <f t="shared" si="27"/>
        <v>0.48631950573698146</v>
      </c>
      <c r="BH11">
        <v>16.619240000000001</v>
      </c>
      <c r="BI11">
        <v>0.1237</v>
      </c>
      <c r="BJ11">
        <v>542</v>
      </c>
      <c r="BK11">
        <f t="shared" si="28"/>
        <v>-2.7645599999999995</v>
      </c>
      <c r="BL11">
        <f t="shared" si="29"/>
        <v>4.224E-2</v>
      </c>
      <c r="BM11">
        <f t="shared" si="30"/>
        <v>-320</v>
      </c>
      <c r="BP11">
        <v>19.383800000000001</v>
      </c>
      <c r="BQ11">
        <v>8.1460000000000005E-2</v>
      </c>
      <c r="BR11">
        <v>862</v>
      </c>
      <c r="BS11">
        <f t="shared" si="2"/>
        <v>3.3238000000000021</v>
      </c>
      <c r="BT11">
        <f t="shared" si="31"/>
        <v>-4.8839999999999995E-2</v>
      </c>
      <c r="BU11">
        <f t="shared" si="3"/>
        <v>337</v>
      </c>
      <c r="BW11">
        <v>29.998999999999999</v>
      </c>
      <c r="BX11">
        <v>0.22720000000000001</v>
      </c>
      <c r="BY11">
        <v>418</v>
      </c>
      <c r="BZ11">
        <f t="shared" si="32"/>
        <v>-24.329000000000004</v>
      </c>
      <c r="CA11">
        <f t="shared" si="33"/>
        <v>3.3200000000000007E-2</v>
      </c>
      <c r="CB11">
        <f t="shared" si="34"/>
        <v>-164</v>
      </c>
      <c r="CC11" t="s">
        <v>233</v>
      </c>
      <c r="CD11">
        <f t="shared" si="35"/>
        <v>-0.28178694158075601</v>
      </c>
      <c r="CF11">
        <v>30.216239999999999</v>
      </c>
      <c r="CG11">
        <v>0.22117999999999999</v>
      </c>
      <c r="CH11">
        <v>418</v>
      </c>
      <c r="CI11">
        <f t="shared" si="36"/>
        <v>0.21724000000000032</v>
      </c>
      <c r="CJ11">
        <f t="shared" si="37"/>
        <v>-6.0200000000000253E-3</v>
      </c>
      <c r="CK11">
        <f t="shared" si="38"/>
        <v>0</v>
      </c>
      <c r="CL11" t="s">
        <v>234</v>
      </c>
      <c r="CM11">
        <f t="shared" si="39"/>
        <v>0</v>
      </c>
      <c r="CO11">
        <v>32.9724</v>
      </c>
      <c r="CP11">
        <v>0.21498</v>
      </c>
      <c r="CQ11">
        <v>543</v>
      </c>
      <c r="CR11">
        <f t="shared" si="40"/>
        <v>2.7561600000000013</v>
      </c>
      <c r="CS11">
        <f t="shared" si="41"/>
        <v>-6.1999999999999833E-3</v>
      </c>
      <c r="CT11">
        <f t="shared" si="42"/>
        <v>125</v>
      </c>
      <c r="CU11" t="s">
        <v>236</v>
      </c>
      <c r="CV11">
        <f t="shared" si="43"/>
        <v>0.29904306220095694</v>
      </c>
      <c r="CW11">
        <f t="shared" ref="CW11:CW43" si="64">(AU11-CQ11)/AU11</f>
        <v>6.7010309278350513E-2</v>
      </c>
      <c r="DA11">
        <v>33.255400000000002</v>
      </c>
      <c r="DB11">
        <v>0.19839999999999999</v>
      </c>
      <c r="DC11">
        <v>574</v>
      </c>
      <c r="DD11">
        <f t="shared" si="4"/>
        <v>-21.072600000000001</v>
      </c>
      <c r="DE11">
        <f t="shared" si="5"/>
        <v>4.3999999999999873E-3</v>
      </c>
      <c r="DF11">
        <f t="shared" si="6"/>
        <v>-8</v>
      </c>
      <c r="DG11">
        <f t="shared" si="7"/>
        <v>-1.3745704467353952E-2</v>
      </c>
      <c r="DH11">
        <f t="shared" si="8"/>
        <v>2.2680412371133954E-2</v>
      </c>
      <c r="DZ11">
        <v>33.360300000000002</v>
      </c>
      <c r="EA11">
        <v>0.21435999999999999</v>
      </c>
      <c r="EB11">
        <v>574</v>
      </c>
      <c r="EC11">
        <f t="shared" si="9"/>
        <v>0.10490000000000066</v>
      </c>
      <c r="ED11">
        <f t="shared" si="10"/>
        <v>1.5960000000000002E-2</v>
      </c>
      <c r="EE11">
        <f t="shared" si="11"/>
        <v>0</v>
      </c>
      <c r="EF11">
        <f t="shared" si="12"/>
        <v>0</v>
      </c>
      <c r="EG11">
        <f t="shared" si="13"/>
        <v>8.0443548387096789E-2</v>
      </c>
      <c r="EL11">
        <f t="shared" si="44"/>
        <v>-33.360300000000002</v>
      </c>
      <c r="EM11">
        <f t="shared" si="45"/>
        <v>-0.21435999999999999</v>
      </c>
      <c r="EN11">
        <f t="shared" si="46"/>
        <v>-574</v>
      </c>
      <c r="EO11">
        <f t="shared" si="47"/>
        <v>-1</v>
      </c>
      <c r="EP11">
        <f t="shared" si="48"/>
        <v>-1</v>
      </c>
      <c r="FA11">
        <v>33.360300000000002</v>
      </c>
      <c r="FB11">
        <v>0.21435999999999999</v>
      </c>
      <c r="FC11">
        <v>574</v>
      </c>
      <c r="FE11">
        <v>31.87</v>
      </c>
      <c r="FF11">
        <v>0.27485700000000002</v>
      </c>
      <c r="FG11">
        <v>542</v>
      </c>
      <c r="FH11">
        <f>FE11-DZ11</f>
        <v>-1.4903000000000013</v>
      </c>
      <c r="FI11">
        <f>FF11-EA11</f>
        <v>6.0497000000000023E-2</v>
      </c>
      <c r="FJ11">
        <f>FG11-EB11</f>
        <v>-32</v>
      </c>
      <c r="FK11">
        <f>FJ11/EB11</f>
        <v>-5.5749128919860627E-2</v>
      </c>
      <c r="FL11">
        <f>FI11/EA11</f>
        <v>0.28222149654786355</v>
      </c>
      <c r="FO11">
        <v>0.221111</v>
      </c>
      <c r="FQ11">
        <f t="shared" si="54"/>
        <v>-31.87</v>
      </c>
      <c r="FR11">
        <f t="shared" si="55"/>
        <v>-5.3746000000000016E-2</v>
      </c>
      <c r="FS11">
        <f t="shared" si="56"/>
        <v>-542</v>
      </c>
      <c r="FT11">
        <f t="shared" si="57"/>
        <v>-1971.9344968474516</v>
      </c>
      <c r="FU11" s="143">
        <f t="shared" si="58"/>
        <v>6.751000000000007E-3</v>
      </c>
    </row>
    <row r="12" spans="1:184" x14ac:dyDescent="0.35">
      <c r="A12" t="s">
        <v>21</v>
      </c>
      <c r="B12" t="s">
        <v>211</v>
      </c>
      <c r="D12" t="s">
        <v>211</v>
      </c>
      <c r="H12" t="s">
        <v>211</v>
      </c>
      <c r="M12" t="s">
        <v>211</v>
      </c>
      <c r="O12" t="s">
        <v>211</v>
      </c>
      <c r="P12" t="s">
        <v>211</v>
      </c>
      <c r="Q12" t="s">
        <v>211</v>
      </c>
      <c r="R12" t="s">
        <v>211</v>
      </c>
      <c r="S12">
        <v>20.85</v>
      </c>
      <c r="T12">
        <v>0.32519999999999999</v>
      </c>
      <c r="U12">
        <v>588</v>
      </c>
      <c r="Z12">
        <f t="shared" si="15"/>
        <v>-20.85</v>
      </c>
      <c r="AA12">
        <f t="shared" si="16"/>
        <v>-0.32519999999999999</v>
      </c>
      <c r="AB12">
        <f t="shared" si="17"/>
        <v>-588</v>
      </c>
      <c r="AG12">
        <f t="shared" si="18"/>
        <v>0</v>
      </c>
      <c r="AH12">
        <f t="shared" si="19"/>
        <v>0</v>
      </c>
      <c r="AI12">
        <f t="shared" si="20"/>
        <v>0</v>
      </c>
      <c r="AK12">
        <v>95.403899999999993</v>
      </c>
      <c r="AL12">
        <v>0.29437999999999998</v>
      </c>
      <c r="AM12">
        <v>1157</v>
      </c>
      <c r="AN12">
        <f t="shared" si="60"/>
        <v>95.403899999999993</v>
      </c>
      <c r="AO12">
        <f t="shared" si="61"/>
        <v>0.29437999999999998</v>
      </c>
      <c r="AP12">
        <f t="shared" si="62"/>
        <v>1157</v>
      </c>
      <c r="AQ12" t="e">
        <f t="shared" si="24"/>
        <v>#DIV/0!</v>
      </c>
      <c r="AS12">
        <v>92.150899999999993</v>
      </c>
      <c r="AT12">
        <v>0.335756</v>
      </c>
      <c r="AU12">
        <v>1041</v>
      </c>
      <c r="AV12">
        <f t="shared" si="25"/>
        <v>-3.2530000000000001</v>
      </c>
      <c r="AW12">
        <f t="shared" si="1"/>
        <v>4.1376000000000024E-2</v>
      </c>
      <c r="AX12">
        <f t="shared" si="26"/>
        <v>116</v>
      </c>
      <c r="AY12">
        <f t="shared" si="27"/>
        <v>0.10025929127052723</v>
      </c>
      <c r="AZ12" t="s">
        <v>256</v>
      </c>
      <c r="BK12">
        <f t="shared" si="28"/>
        <v>0</v>
      </c>
      <c r="BL12">
        <f t="shared" si="29"/>
        <v>0</v>
      </c>
      <c r="BM12">
        <f t="shared" si="30"/>
        <v>0</v>
      </c>
      <c r="BS12">
        <f t="shared" si="2"/>
        <v>-20.85</v>
      </c>
      <c r="BT12">
        <f t="shared" si="31"/>
        <v>-0.32519999999999999</v>
      </c>
      <c r="BU12">
        <f t="shared" si="3"/>
        <v>-588</v>
      </c>
      <c r="BW12">
        <v>65.5839</v>
      </c>
      <c r="BX12">
        <v>0.35551719999999998</v>
      </c>
      <c r="BY12">
        <v>628</v>
      </c>
      <c r="BZ12">
        <f t="shared" si="32"/>
        <v>-26.566999999999993</v>
      </c>
      <c r="CA12">
        <f t="shared" si="33"/>
        <v>1.9761199999999979E-2</v>
      </c>
      <c r="CB12">
        <f t="shared" si="34"/>
        <v>-413</v>
      </c>
      <c r="CC12" t="s">
        <v>233</v>
      </c>
      <c r="CD12">
        <f t="shared" si="35"/>
        <v>-0.3967339097022094</v>
      </c>
      <c r="CF12">
        <v>65.620999999999995</v>
      </c>
      <c r="CG12">
        <v>0.35639999999999999</v>
      </c>
      <c r="CH12">
        <v>628</v>
      </c>
      <c r="CI12">
        <f t="shared" si="36"/>
        <v>3.7099999999995248E-2</v>
      </c>
      <c r="CJ12">
        <f t="shared" si="37"/>
        <v>8.828000000000169E-4</v>
      </c>
      <c r="CK12">
        <f t="shared" si="38"/>
        <v>0</v>
      </c>
      <c r="CL12" t="s">
        <v>236</v>
      </c>
      <c r="CM12">
        <f t="shared" si="39"/>
        <v>0</v>
      </c>
      <c r="CO12">
        <v>65.620999999999995</v>
      </c>
      <c r="CP12">
        <v>0.35639999999999999</v>
      </c>
      <c r="CQ12">
        <v>628</v>
      </c>
      <c r="CR12">
        <f t="shared" si="40"/>
        <v>0</v>
      </c>
      <c r="CS12">
        <f t="shared" si="41"/>
        <v>0</v>
      </c>
      <c r="CT12">
        <f t="shared" si="42"/>
        <v>0</v>
      </c>
      <c r="CU12" t="s">
        <v>236</v>
      </c>
      <c r="CV12">
        <f t="shared" si="43"/>
        <v>0</v>
      </c>
      <c r="CW12">
        <f t="shared" si="64"/>
        <v>0.3967339097022094</v>
      </c>
      <c r="DA12">
        <v>67.791399999999996</v>
      </c>
      <c r="DB12">
        <v>0.31811</v>
      </c>
      <c r="DC12">
        <v>1024</v>
      </c>
      <c r="DD12">
        <f t="shared" si="4"/>
        <v>-24.359499999999997</v>
      </c>
      <c r="DE12">
        <f t="shared" si="5"/>
        <v>-1.7645999999999995E-2</v>
      </c>
      <c r="DF12">
        <f t="shared" si="6"/>
        <v>-17</v>
      </c>
      <c r="DG12">
        <f t="shared" si="7"/>
        <v>-1.633045148895293E-2</v>
      </c>
      <c r="DH12">
        <f t="shared" si="8"/>
        <v>-5.2556022826099891E-2</v>
      </c>
      <c r="DZ12">
        <v>65.059759999999997</v>
      </c>
      <c r="EA12">
        <v>0.30937999999999999</v>
      </c>
      <c r="EB12">
        <v>750</v>
      </c>
      <c r="EC12">
        <f t="shared" si="9"/>
        <v>-2.7316399999999987</v>
      </c>
      <c r="ED12">
        <f t="shared" si="10"/>
        <v>-8.7300000000000155E-3</v>
      </c>
      <c r="EE12">
        <f t="shared" si="11"/>
        <v>-274</v>
      </c>
      <c r="EF12">
        <f t="shared" si="12"/>
        <v>-0.267578125</v>
      </c>
      <c r="EG12">
        <f t="shared" si="13"/>
        <v>-2.7443337210398967E-2</v>
      </c>
      <c r="EL12">
        <f t="shared" si="44"/>
        <v>-65.059759999999997</v>
      </c>
      <c r="EM12">
        <f t="shared" si="45"/>
        <v>-0.30937999999999999</v>
      </c>
      <c r="EN12">
        <f t="shared" si="46"/>
        <v>-750</v>
      </c>
      <c r="EO12">
        <f t="shared" si="47"/>
        <v>-1</v>
      </c>
      <c r="EP12">
        <f t="shared" si="48"/>
        <v>-1</v>
      </c>
      <c r="FA12">
        <v>65.059759999999997</v>
      </c>
      <c r="FB12">
        <v>0.30937999999999999</v>
      </c>
      <c r="FC12">
        <v>750</v>
      </c>
      <c r="FE12">
        <v>63.420850000000002</v>
      </c>
      <c r="FF12">
        <v>0.35499999999999998</v>
      </c>
      <c r="FG12">
        <v>650</v>
      </c>
      <c r="FH12">
        <f t="shared" ref="FH12:FH17" si="65">FE12-DZ12</f>
        <v>-1.6389099999999956</v>
      </c>
      <c r="FI12">
        <f t="shared" ref="FI12:FI17" si="66">FF12-EA12</f>
        <v>4.5619999999999994E-2</v>
      </c>
      <c r="FJ12">
        <f t="shared" ref="FJ12:FJ17" si="67">FG12-EB12</f>
        <v>-100</v>
      </c>
      <c r="FK12">
        <f t="shared" ref="FK12:FK17" si="68">FJ12/EB12</f>
        <v>-0.13333333333333333</v>
      </c>
      <c r="FL12">
        <f t="shared" ref="FL12:FL17" si="69">FI12/EA12</f>
        <v>0.14745620272803669</v>
      </c>
      <c r="FO12">
        <v>0.31856000000000001</v>
      </c>
      <c r="FQ12">
        <f t="shared" si="54"/>
        <v>-63.420850000000002</v>
      </c>
      <c r="FR12">
        <f t="shared" si="55"/>
        <v>-3.6439999999999972E-2</v>
      </c>
      <c r="FS12">
        <f t="shared" si="56"/>
        <v>-650</v>
      </c>
      <c r="FT12">
        <f t="shared" si="57"/>
        <v>-1830.9859154929579</v>
      </c>
      <c r="FU12" s="143">
        <f t="shared" si="58"/>
        <v>9.1800000000000215E-3</v>
      </c>
    </row>
    <row r="13" spans="1:184" x14ac:dyDescent="0.35">
      <c r="A13" t="s">
        <v>156</v>
      </c>
      <c r="B13" t="s">
        <v>211</v>
      </c>
      <c r="D13" t="s">
        <v>211</v>
      </c>
      <c r="H13" t="s">
        <v>211</v>
      </c>
      <c r="I13" t="s">
        <v>211</v>
      </c>
      <c r="N13" s="61"/>
      <c r="O13" s="75" t="s">
        <v>211</v>
      </c>
      <c r="P13" t="s">
        <v>211</v>
      </c>
      <c r="Q13" t="s">
        <v>211</v>
      </c>
      <c r="R13" t="s">
        <v>211</v>
      </c>
      <c r="S13">
        <v>33.68</v>
      </c>
      <c r="T13">
        <v>0.11020000000000001</v>
      </c>
      <c r="U13">
        <v>778</v>
      </c>
      <c r="W13">
        <v>33.869999999999997</v>
      </c>
      <c r="X13">
        <v>0.12609999999999999</v>
      </c>
      <c r="Y13">
        <v>799</v>
      </c>
      <c r="Z13">
        <f t="shared" si="15"/>
        <v>0.18999999999999773</v>
      </c>
      <c r="AA13">
        <f t="shared" si="16"/>
        <v>1.5899999999999984E-2</v>
      </c>
      <c r="AB13">
        <f t="shared" si="17"/>
        <v>21</v>
      </c>
      <c r="AG13">
        <f t="shared" si="18"/>
        <v>0</v>
      </c>
      <c r="AH13">
        <f t="shared" si="19"/>
        <v>0</v>
      </c>
      <c r="AI13">
        <f t="shared" si="20"/>
        <v>0</v>
      </c>
      <c r="AK13">
        <v>114.5904</v>
      </c>
      <c r="AL13">
        <v>0.16016</v>
      </c>
      <c r="AM13">
        <v>1375</v>
      </c>
      <c r="AN13">
        <f t="shared" si="60"/>
        <v>114.5904</v>
      </c>
      <c r="AO13">
        <f t="shared" si="61"/>
        <v>0.16016</v>
      </c>
      <c r="AP13">
        <f t="shared" si="62"/>
        <v>1375</v>
      </c>
      <c r="AQ13" t="e">
        <f t="shared" si="24"/>
        <v>#DIV/0!</v>
      </c>
      <c r="AS13">
        <v>116.435</v>
      </c>
      <c r="AT13">
        <v>0.16267999999999999</v>
      </c>
      <c r="AU13">
        <v>1264</v>
      </c>
      <c r="AV13">
        <f t="shared" si="25"/>
        <v>1.8445999999999998</v>
      </c>
      <c r="AW13">
        <f t="shared" si="1"/>
        <v>2.5199999999999945E-3</v>
      </c>
      <c r="AX13">
        <f t="shared" si="26"/>
        <v>111</v>
      </c>
      <c r="AY13">
        <f t="shared" si="27"/>
        <v>8.0727272727272731E-2</v>
      </c>
      <c r="BK13">
        <f t="shared" si="28"/>
        <v>0</v>
      </c>
      <c r="BL13">
        <f t="shared" si="29"/>
        <v>0</v>
      </c>
      <c r="BM13">
        <f t="shared" si="30"/>
        <v>0</v>
      </c>
      <c r="BS13">
        <f t="shared" si="2"/>
        <v>-33.68</v>
      </c>
      <c r="BT13">
        <f t="shared" si="31"/>
        <v>-0.11020000000000001</v>
      </c>
      <c r="BU13">
        <f t="shared" si="3"/>
        <v>-778</v>
      </c>
      <c r="BW13">
        <v>73.141499999999994</v>
      </c>
      <c r="BX13">
        <v>0.15959999999999999</v>
      </c>
      <c r="BY13">
        <v>1239</v>
      </c>
      <c r="BZ13">
        <f t="shared" si="32"/>
        <v>-43.293500000000009</v>
      </c>
      <c r="CA13">
        <f t="shared" si="33"/>
        <v>-3.0799999999999994E-3</v>
      </c>
      <c r="CB13">
        <f t="shared" si="34"/>
        <v>-25</v>
      </c>
      <c r="CC13" t="s">
        <v>233</v>
      </c>
      <c r="CD13">
        <f t="shared" si="35"/>
        <v>-1.9778481012658229E-2</v>
      </c>
      <c r="CM13">
        <f t="shared" si="39"/>
        <v>0</v>
      </c>
      <c r="CO13">
        <v>73.047349999999994</v>
      </c>
      <c r="CP13">
        <v>0.16470000000000001</v>
      </c>
      <c r="CQ13">
        <v>1239</v>
      </c>
      <c r="CR13">
        <f>CO13-BW13</f>
        <v>-9.4149999999999068E-2</v>
      </c>
      <c r="CS13">
        <f>CP13-BX13</f>
        <v>5.1000000000000212E-3</v>
      </c>
      <c r="CT13">
        <f>CQ13-BY13</f>
        <v>0</v>
      </c>
      <c r="CU13" t="s">
        <v>236</v>
      </c>
      <c r="CV13">
        <f>CT13/BY13</f>
        <v>0</v>
      </c>
      <c r="CW13">
        <f t="shared" si="64"/>
        <v>1.9778481012658229E-2</v>
      </c>
      <c r="DA13">
        <v>73.141499999999994</v>
      </c>
      <c r="DB13">
        <v>0.15964999999999999</v>
      </c>
      <c r="DC13">
        <v>1239</v>
      </c>
      <c r="DD13">
        <f t="shared" si="4"/>
        <v>-43.293500000000009</v>
      </c>
      <c r="DE13">
        <f t="shared" si="5"/>
        <v>-3.0300000000000049E-3</v>
      </c>
      <c r="DF13">
        <f t="shared" si="6"/>
        <v>-25</v>
      </c>
      <c r="DG13">
        <f t="shared" si="7"/>
        <v>-1.9778481012658229E-2</v>
      </c>
      <c r="DH13">
        <f t="shared" si="8"/>
        <v>-1.8625522498155921E-2</v>
      </c>
      <c r="DZ13">
        <v>71.736850000000004</v>
      </c>
      <c r="EA13">
        <v>0.19570000000000001</v>
      </c>
      <c r="EB13">
        <v>1239</v>
      </c>
      <c r="EC13">
        <f t="shared" si="9"/>
        <v>-1.4046499999999895</v>
      </c>
      <c r="ED13">
        <f t="shared" si="10"/>
        <v>3.6050000000000026E-2</v>
      </c>
      <c r="EE13">
        <f t="shared" si="11"/>
        <v>0</v>
      </c>
      <c r="EF13">
        <f t="shared" si="12"/>
        <v>0</v>
      </c>
      <c r="EG13">
        <f t="shared" si="13"/>
        <v>0.22580645161290341</v>
      </c>
      <c r="EL13">
        <f t="shared" si="44"/>
        <v>-71.736850000000004</v>
      </c>
      <c r="EM13">
        <f t="shared" si="45"/>
        <v>-0.19570000000000001</v>
      </c>
      <c r="EN13">
        <f t="shared" si="46"/>
        <v>-1239</v>
      </c>
      <c r="EO13">
        <f t="shared" si="47"/>
        <v>-1</v>
      </c>
      <c r="EP13">
        <f t="shared" si="48"/>
        <v>-1</v>
      </c>
      <c r="FA13">
        <v>71.736850000000004</v>
      </c>
      <c r="FB13">
        <v>0.19570000000000001</v>
      </c>
      <c r="FC13">
        <v>1239</v>
      </c>
      <c r="FE13">
        <v>71.929500000000004</v>
      </c>
      <c r="FF13">
        <v>0.17587</v>
      </c>
      <c r="FG13">
        <v>852</v>
      </c>
      <c r="FH13">
        <f t="shared" si="65"/>
        <v>0.19265000000000043</v>
      </c>
      <c r="FI13">
        <f t="shared" si="66"/>
        <v>-1.9830000000000014E-2</v>
      </c>
      <c r="FJ13">
        <f t="shared" si="67"/>
        <v>-387</v>
      </c>
      <c r="FK13">
        <f t="shared" si="68"/>
        <v>-0.31234866828087166</v>
      </c>
      <c r="FL13">
        <f t="shared" si="69"/>
        <v>-0.10132856412876859</v>
      </c>
      <c r="FO13">
        <v>0.18617</v>
      </c>
      <c r="FQ13">
        <f t="shared" si="54"/>
        <v>-71.929500000000004</v>
      </c>
      <c r="FR13">
        <f t="shared" si="55"/>
        <v>1.0300000000000004E-2</v>
      </c>
      <c r="FS13">
        <f t="shared" si="56"/>
        <v>-852</v>
      </c>
      <c r="FT13">
        <f t="shared" si="57"/>
        <v>-4844.4874054699494</v>
      </c>
      <c r="FU13" s="143">
        <f t="shared" si="58"/>
        <v>-9.5300000000000107E-3</v>
      </c>
    </row>
    <row r="14" spans="1:184" x14ac:dyDescent="0.35">
      <c r="A14" t="s">
        <v>13</v>
      </c>
      <c r="B14" t="s">
        <v>211</v>
      </c>
      <c r="D14" t="s">
        <v>211</v>
      </c>
      <c r="I14" t="s">
        <v>211</v>
      </c>
      <c r="O14" t="s">
        <v>211</v>
      </c>
      <c r="R14" t="s">
        <v>211</v>
      </c>
      <c r="S14">
        <v>13.17</v>
      </c>
      <c r="T14">
        <v>0.2238</v>
      </c>
      <c r="U14">
        <v>514</v>
      </c>
      <c r="Z14">
        <f t="shared" si="15"/>
        <v>-13.17</v>
      </c>
      <c r="AA14">
        <f t="shared" si="16"/>
        <v>-0.2238</v>
      </c>
      <c r="AB14">
        <f t="shared" si="17"/>
        <v>-514</v>
      </c>
      <c r="AD14">
        <v>18.104900000000001</v>
      </c>
      <c r="AE14">
        <v>0.12770000000000001</v>
      </c>
      <c r="AF14">
        <v>1064</v>
      </c>
      <c r="AG14">
        <f t="shared" si="18"/>
        <v>4.7050000000000001</v>
      </c>
      <c r="AH14">
        <f t="shared" si="19"/>
        <v>-8.7299999999999989E-2</v>
      </c>
      <c r="AI14">
        <f t="shared" si="20"/>
        <v>537</v>
      </c>
      <c r="AK14">
        <v>71.672600000000003</v>
      </c>
      <c r="AL14">
        <v>0.15629999999999999</v>
      </c>
      <c r="AM14">
        <v>1154</v>
      </c>
      <c r="AN14">
        <f t="shared" ref="AN14:AN43" si="70">AK14-AD14</f>
        <v>53.567700000000002</v>
      </c>
      <c r="AO14">
        <f t="shared" ref="AO14:AO43" si="71">AL14-AE14</f>
        <v>2.8599999999999987E-2</v>
      </c>
      <c r="AP14">
        <f t="shared" ref="AP14:AP43" si="72">AM14-AF14</f>
        <v>90</v>
      </c>
      <c r="AQ14">
        <f t="shared" si="24"/>
        <v>8.4586466165413529E-2</v>
      </c>
      <c r="AS14">
        <v>62.015000000000001</v>
      </c>
      <c r="AT14">
        <v>0.26795999999999998</v>
      </c>
      <c r="AU14">
        <v>586</v>
      </c>
      <c r="AV14">
        <f t="shared" si="25"/>
        <v>-9.6576000000000022</v>
      </c>
      <c r="AW14">
        <f t="shared" si="1"/>
        <v>0.11165999999999998</v>
      </c>
      <c r="AX14">
        <f t="shared" si="26"/>
        <v>568</v>
      </c>
      <c r="AY14">
        <f t="shared" si="27"/>
        <v>0.49220103986135183</v>
      </c>
      <c r="AZ14" t="s">
        <v>255</v>
      </c>
      <c r="BH14">
        <v>13.399900000000001</v>
      </c>
      <c r="BI14">
        <v>0.215</v>
      </c>
      <c r="BJ14">
        <v>527</v>
      </c>
      <c r="BK14">
        <f t="shared" si="28"/>
        <v>-0.30439999999999934</v>
      </c>
      <c r="BL14">
        <f t="shared" si="29"/>
        <v>4.0199999999999986E-2</v>
      </c>
      <c r="BM14">
        <f t="shared" si="30"/>
        <v>-495</v>
      </c>
      <c r="BP14">
        <v>13.7043</v>
      </c>
      <c r="BQ14">
        <v>0.17480000000000001</v>
      </c>
      <c r="BR14">
        <v>1022</v>
      </c>
      <c r="BS14">
        <f t="shared" si="2"/>
        <v>0.5343</v>
      </c>
      <c r="BT14">
        <f t="shared" si="31"/>
        <v>-4.8999999999999988E-2</v>
      </c>
      <c r="BU14">
        <f t="shared" si="3"/>
        <v>508</v>
      </c>
      <c r="BW14">
        <v>45.511699999999998</v>
      </c>
      <c r="BX14">
        <v>0.20265</v>
      </c>
      <c r="BY14">
        <v>456</v>
      </c>
      <c r="BZ14">
        <f t="shared" si="32"/>
        <v>-16.503300000000003</v>
      </c>
      <c r="CA14">
        <f t="shared" si="33"/>
        <v>-6.5309999999999979E-2</v>
      </c>
      <c r="CB14">
        <f t="shared" si="34"/>
        <v>-130</v>
      </c>
      <c r="CC14" t="s">
        <v>233</v>
      </c>
      <c r="CD14">
        <f t="shared" si="35"/>
        <v>-0.22184300341296928</v>
      </c>
      <c r="CF14">
        <v>45.665999999999997</v>
      </c>
      <c r="CG14">
        <v>0.19289999999999999</v>
      </c>
      <c r="CH14">
        <v>456</v>
      </c>
      <c r="CI14">
        <f t="shared" si="36"/>
        <v>0.15429999999999922</v>
      </c>
      <c r="CJ14">
        <f t="shared" si="37"/>
        <v>-9.7500000000000087E-3</v>
      </c>
      <c r="CK14">
        <f t="shared" si="38"/>
        <v>0</v>
      </c>
      <c r="CL14" t="s">
        <v>236</v>
      </c>
      <c r="CM14">
        <f t="shared" si="39"/>
        <v>0</v>
      </c>
      <c r="CO14">
        <v>42.672699999999999</v>
      </c>
      <c r="CP14">
        <v>0.21928</v>
      </c>
      <c r="CQ14">
        <v>538</v>
      </c>
      <c r="CR14">
        <f t="shared" si="40"/>
        <v>-2.9932999999999979</v>
      </c>
      <c r="CS14">
        <f t="shared" si="41"/>
        <v>2.6380000000000015E-2</v>
      </c>
      <c r="CT14">
        <f t="shared" si="42"/>
        <v>82</v>
      </c>
      <c r="CU14" t="s">
        <v>236</v>
      </c>
      <c r="CV14">
        <f t="shared" si="43"/>
        <v>0.17982456140350878</v>
      </c>
      <c r="CW14">
        <f t="shared" si="64"/>
        <v>8.191126279863481E-2</v>
      </c>
      <c r="DA14">
        <v>42.308300000000003</v>
      </c>
      <c r="DB14">
        <v>0.23391799999999999</v>
      </c>
      <c r="DC14">
        <v>577</v>
      </c>
      <c r="DD14">
        <f t="shared" si="4"/>
        <v>-19.706699999999998</v>
      </c>
      <c r="DE14">
        <f t="shared" si="5"/>
        <v>-3.4041999999999989E-2</v>
      </c>
      <c r="DF14">
        <f t="shared" si="6"/>
        <v>-9</v>
      </c>
      <c r="DG14">
        <f t="shared" si="7"/>
        <v>-1.5358361774744027E-2</v>
      </c>
      <c r="DH14">
        <f t="shared" si="8"/>
        <v>-0.12704134945514253</v>
      </c>
      <c r="DZ14">
        <v>42.633490000000002</v>
      </c>
      <c r="EA14">
        <v>0.227663</v>
      </c>
      <c r="EB14">
        <v>577</v>
      </c>
      <c r="EC14">
        <f t="shared" si="9"/>
        <v>0.3251899999999992</v>
      </c>
      <c r="ED14">
        <f t="shared" si="10"/>
        <v>-6.2549999999999828E-3</v>
      </c>
      <c r="EE14">
        <f t="shared" si="11"/>
        <v>0</v>
      </c>
      <c r="EF14">
        <f t="shared" si="12"/>
        <v>0</v>
      </c>
      <c r="EG14">
        <f t="shared" si="13"/>
        <v>-2.6740139707076768E-2</v>
      </c>
      <c r="EL14">
        <f t="shared" si="44"/>
        <v>-42.633490000000002</v>
      </c>
      <c r="EM14">
        <f t="shared" si="45"/>
        <v>-0.227663</v>
      </c>
      <c r="EN14">
        <f t="shared" si="46"/>
        <v>-577</v>
      </c>
      <c r="EO14">
        <f t="shared" si="47"/>
        <v>-1</v>
      </c>
      <c r="EP14">
        <f t="shared" si="48"/>
        <v>-1</v>
      </c>
      <c r="FA14">
        <v>42.633490000000002</v>
      </c>
      <c r="FB14">
        <v>0.227663</v>
      </c>
      <c r="FC14">
        <v>577</v>
      </c>
      <c r="FE14">
        <v>36.7455</v>
      </c>
      <c r="FF14">
        <v>0.32995000000000002</v>
      </c>
      <c r="FG14">
        <v>310</v>
      </c>
      <c r="FH14">
        <f t="shared" si="65"/>
        <v>-5.8879900000000021</v>
      </c>
      <c r="FI14">
        <f t="shared" si="66"/>
        <v>0.10228700000000002</v>
      </c>
      <c r="FJ14">
        <f t="shared" si="67"/>
        <v>-267</v>
      </c>
      <c r="FK14">
        <f t="shared" si="68"/>
        <v>-0.46273830155979201</v>
      </c>
      <c r="FL14">
        <f t="shared" si="69"/>
        <v>0.44929127701910287</v>
      </c>
      <c r="FO14">
        <v>0.24979999999999999</v>
      </c>
      <c r="FQ14">
        <f t="shared" si="54"/>
        <v>-36.7455</v>
      </c>
      <c r="FR14">
        <f t="shared" si="55"/>
        <v>-8.0150000000000027E-2</v>
      </c>
      <c r="FS14">
        <f t="shared" si="56"/>
        <v>-310</v>
      </c>
      <c r="FT14">
        <f t="shared" si="57"/>
        <v>-939.53629337778443</v>
      </c>
      <c r="FU14" s="143">
        <f t="shared" si="58"/>
        <v>2.213699999999999E-2</v>
      </c>
    </row>
    <row r="15" spans="1:184" x14ac:dyDescent="0.35">
      <c r="A15" t="s">
        <v>16</v>
      </c>
      <c r="B15" t="s">
        <v>211</v>
      </c>
      <c r="F15" t="s">
        <v>211</v>
      </c>
      <c r="H15" t="s">
        <v>211</v>
      </c>
      <c r="J15" t="s">
        <v>211</v>
      </c>
      <c r="N15" t="s">
        <v>211</v>
      </c>
      <c r="P15" t="s">
        <v>211</v>
      </c>
      <c r="Q15" t="s">
        <v>211</v>
      </c>
      <c r="R15" t="s">
        <v>211</v>
      </c>
      <c r="S15">
        <v>19.57</v>
      </c>
      <c r="T15">
        <v>0.23630000000000001</v>
      </c>
      <c r="U15">
        <v>663</v>
      </c>
      <c r="Z15">
        <f t="shared" si="15"/>
        <v>-19.57</v>
      </c>
      <c r="AA15">
        <f t="shared" si="16"/>
        <v>-0.23630000000000001</v>
      </c>
      <c r="AB15">
        <f t="shared" si="17"/>
        <v>-663</v>
      </c>
      <c r="AG15">
        <f t="shared" si="18"/>
        <v>0</v>
      </c>
      <c r="AH15">
        <f t="shared" si="19"/>
        <v>0</v>
      </c>
      <c r="AI15">
        <f t="shared" si="20"/>
        <v>0</v>
      </c>
      <c r="AK15">
        <v>90.829400000000007</v>
      </c>
      <c r="AL15">
        <v>0.1797</v>
      </c>
      <c r="AM15">
        <v>1656</v>
      </c>
      <c r="AN15">
        <f t="shared" si="70"/>
        <v>90.829400000000007</v>
      </c>
      <c r="AO15">
        <f t="shared" si="71"/>
        <v>0.1797</v>
      </c>
      <c r="AP15">
        <f t="shared" si="72"/>
        <v>1656</v>
      </c>
      <c r="AQ15" t="e">
        <f t="shared" si="24"/>
        <v>#DIV/0!</v>
      </c>
      <c r="AS15">
        <v>88.235200000000006</v>
      </c>
      <c r="AT15">
        <v>0.22417000000000001</v>
      </c>
      <c r="AU15">
        <v>900</v>
      </c>
      <c r="AV15">
        <f t="shared" si="25"/>
        <v>-2.5942000000000007</v>
      </c>
      <c r="AW15">
        <f t="shared" si="1"/>
        <v>4.447000000000001E-2</v>
      </c>
      <c r="AX15">
        <f t="shared" si="26"/>
        <v>756</v>
      </c>
      <c r="AY15">
        <f t="shared" si="27"/>
        <v>0.45652173913043476</v>
      </c>
      <c r="BK15">
        <f t="shared" si="28"/>
        <v>0</v>
      </c>
      <c r="BL15">
        <f t="shared" si="29"/>
        <v>0</v>
      </c>
      <c r="BM15">
        <f t="shared" si="30"/>
        <v>0</v>
      </c>
      <c r="BS15">
        <f t="shared" si="2"/>
        <v>-19.57</v>
      </c>
      <c r="BT15">
        <f t="shared" si="31"/>
        <v>-0.23630000000000001</v>
      </c>
      <c r="BU15">
        <f t="shared" si="3"/>
        <v>-663</v>
      </c>
      <c r="BW15">
        <v>58.681800000000003</v>
      </c>
      <c r="BX15">
        <v>0.26729999999999998</v>
      </c>
      <c r="BY15">
        <v>622</v>
      </c>
      <c r="BZ15">
        <f t="shared" si="32"/>
        <v>-29.553400000000003</v>
      </c>
      <c r="CA15">
        <f t="shared" si="33"/>
        <v>4.3129999999999974E-2</v>
      </c>
      <c r="CB15">
        <f t="shared" si="34"/>
        <v>-278</v>
      </c>
      <c r="CC15" t="s">
        <v>235</v>
      </c>
      <c r="CD15">
        <f t="shared" si="35"/>
        <v>-0.30888888888888888</v>
      </c>
      <c r="CF15">
        <v>58.681800000000003</v>
      </c>
      <c r="CG15">
        <v>0.26729999999999998</v>
      </c>
      <c r="CH15">
        <v>622</v>
      </c>
      <c r="CI15">
        <f t="shared" si="36"/>
        <v>0</v>
      </c>
      <c r="CJ15">
        <f t="shared" si="37"/>
        <v>0</v>
      </c>
      <c r="CK15">
        <f t="shared" si="38"/>
        <v>0</v>
      </c>
      <c r="CL15" t="s">
        <v>235</v>
      </c>
      <c r="CM15">
        <f t="shared" si="39"/>
        <v>0</v>
      </c>
      <c r="CO15">
        <v>59.56174</v>
      </c>
      <c r="CP15">
        <v>0.25559999999999999</v>
      </c>
      <c r="CQ15">
        <v>807</v>
      </c>
      <c r="CR15">
        <f t="shared" si="40"/>
        <v>0.87993999999999772</v>
      </c>
      <c r="CS15">
        <f t="shared" si="41"/>
        <v>-1.1699999999999988E-2</v>
      </c>
      <c r="CT15">
        <f t="shared" si="42"/>
        <v>185</v>
      </c>
      <c r="CU15" t="s">
        <v>236</v>
      </c>
      <c r="CV15">
        <f t="shared" si="43"/>
        <v>0.297427652733119</v>
      </c>
      <c r="CW15">
        <f t="shared" si="64"/>
        <v>0.10333333333333333</v>
      </c>
      <c r="DA15">
        <v>61.72898</v>
      </c>
      <c r="DB15">
        <v>0.23683000000000001</v>
      </c>
      <c r="DC15">
        <v>887</v>
      </c>
      <c r="DD15">
        <f t="shared" si="4"/>
        <v>-26.506220000000006</v>
      </c>
      <c r="DE15">
        <f t="shared" si="5"/>
        <v>1.2660000000000005E-2</v>
      </c>
      <c r="DF15">
        <f t="shared" si="6"/>
        <v>-13</v>
      </c>
      <c r="DG15">
        <f t="shared" si="7"/>
        <v>-1.4444444444444444E-2</v>
      </c>
      <c r="DH15">
        <f t="shared" si="8"/>
        <v>5.6474996654324858E-2</v>
      </c>
      <c r="DZ15">
        <v>57.931399999999996</v>
      </c>
      <c r="EA15">
        <v>0.266065</v>
      </c>
      <c r="EB15">
        <v>748</v>
      </c>
      <c r="EC15">
        <f t="shared" si="9"/>
        <v>-3.7975800000000035</v>
      </c>
      <c r="ED15">
        <f t="shared" si="10"/>
        <v>2.9234999999999983E-2</v>
      </c>
      <c r="EE15">
        <f t="shared" si="11"/>
        <v>-139</v>
      </c>
      <c r="EF15">
        <f t="shared" si="12"/>
        <v>-0.15670800450958286</v>
      </c>
      <c r="EG15">
        <f t="shared" si="13"/>
        <v>0.1234429759743275</v>
      </c>
      <c r="EL15">
        <f t="shared" si="44"/>
        <v>-57.931399999999996</v>
      </c>
      <c r="EM15">
        <f t="shared" si="45"/>
        <v>-0.266065</v>
      </c>
      <c r="EN15">
        <f t="shared" si="46"/>
        <v>-748</v>
      </c>
      <c r="EO15">
        <f t="shared" si="47"/>
        <v>-1</v>
      </c>
      <c r="EP15">
        <f t="shared" si="48"/>
        <v>-1</v>
      </c>
      <c r="FA15">
        <v>57.931399999999996</v>
      </c>
      <c r="FB15">
        <v>0.266065</v>
      </c>
      <c r="FC15">
        <v>748</v>
      </c>
      <c r="FE15">
        <v>56.622700000000002</v>
      </c>
      <c r="FF15">
        <v>0.39300000000000002</v>
      </c>
      <c r="FG15">
        <v>374</v>
      </c>
      <c r="FH15">
        <f t="shared" si="65"/>
        <v>-1.3086999999999946</v>
      </c>
      <c r="FI15">
        <f t="shared" si="66"/>
        <v>0.12693500000000002</v>
      </c>
      <c r="FJ15">
        <f t="shared" si="67"/>
        <v>-374</v>
      </c>
      <c r="FK15">
        <f t="shared" si="68"/>
        <v>-0.5</v>
      </c>
      <c r="FL15">
        <f t="shared" si="69"/>
        <v>0.47708266776915426</v>
      </c>
      <c r="FO15">
        <v>0.24629999999999999</v>
      </c>
      <c r="FQ15">
        <f t="shared" si="54"/>
        <v>-56.622700000000002</v>
      </c>
      <c r="FR15">
        <f t="shared" si="55"/>
        <v>-0.14670000000000002</v>
      </c>
      <c r="FS15">
        <f t="shared" si="56"/>
        <v>-374</v>
      </c>
      <c r="FT15">
        <f t="shared" si="57"/>
        <v>-951.65394402035622</v>
      </c>
      <c r="FU15" s="143">
        <f t="shared" si="58"/>
        <v>-1.9765000000000005E-2</v>
      </c>
    </row>
    <row r="16" spans="1:184" x14ac:dyDescent="0.35">
      <c r="A16" t="s">
        <v>28</v>
      </c>
      <c r="B16" t="s">
        <v>211</v>
      </c>
      <c r="E16" t="s">
        <v>211</v>
      </c>
      <c r="M16" t="s">
        <v>211</v>
      </c>
      <c r="O16" t="s">
        <v>211</v>
      </c>
      <c r="R16" t="s">
        <v>211</v>
      </c>
      <c r="S16">
        <v>52.53</v>
      </c>
      <c r="T16">
        <v>4.9299999999999997E-2</v>
      </c>
      <c r="U16">
        <v>716</v>
      </c>
      <c r="Z16">
        <f t="shared" si="15"/>
        <v>-52.53</v>
      </c>
      <c r="AA16">
        <f t="shared" si="16"/>
        <v>-4.9299999999999997E-2</v>
      </c>
      <c r="AB16">
        <f t="shared" si="17"/>
        <v>-716</v>
      </c>
      <c r="AG16">
        <f t="shared" si="18"/>
        <v>0</v>
      </c>
      <c r="AH16">
        <f t="shared" si="19"/>
        <v>0</v>
      </c>
      <c r="AI16">
        <f t="shared" si="20"/>
        <v>0</v>
      </c>
      <c r="AK16">
        <v>240.0746</v>
      </c>
      <c r="AL16">
        <v>8.5360000000000005E-2</v>
      </c>
      <c r="AM16">
        <v>1396</v>
      </c>
      <c r="AN16">
        <f t="shared" si="70"/>
        <v>240.0746</v>
      </c>
      <c r="AO16">
        <f t="shared" si="71"/>
        <v>8.5360000000000005E-2</v>
      </c>
      <c r="AP16">
        <f t="shared" si="72"/>
        <v>1396</v>
      </c>
      <c r="AQ16" t="e">
        <f t="shared" si="24"/>
        <v>#DIV/0!</v>
      </c>
      <c r="AS16">
        <v>247.203</v>
      </c>
      <c r="AT16">
        <v>0.104228</v>
      </c>
      <c r="AU16">
        <v>876</v>
      </c>
      <c r="AV16">
        <f t="shared" si="25"/>
        <v>7.1283999999999992</v>
      </c>
      <c r="AW16">
        <f t="shared" si="1"/>
        <v>1.8867999999999996E-2</v>
      </c>
      <c r="AX16">
        <f t="shared" si="26"/>
        <v>520</v>
      </c>
      <c r="AY16">
        <f t="shared" si="27"/>
        <v>0.37249283667621774</v>
      </c>
      <c r="BK16">
        <f t="shared" si="28"/>
        <v>-53.034950000000002</v>
      </c>
      <c r="BL16">
        <f t="shared" si="29"/>
        <v>-5.9695999999999999E-2</v>
      </c>
      <c r="BM16">
        <f t="shared" si="30"/>
        <v>-1133</v>
      </c>
      <c r="BP16">
        <v>53.034950000000002</v>
      </c>
      <c r="BQ16">
        <v>5.9695999999999999E-2</v>
      </c>
      <c r="BR16">
        <v>1133</v>
      </c>
      <c r="BS16">
        <f t="shared" si="2"/>
        <v>0.5049500000000009</v>
      </c>
      <c r="BT16">
        <f t="shared" si="31"/>
        <v>1.0396000000000002E-2</v>
      </c>
      <c r="BU16">
        <f t="shared" si="3"/>
        <v>417</v>
      </c>
      <c r="BW16">
        <v>132.70410000000001</v>
      </c>
      <c r="BX16">
        <v>0.14002999999999999</v>
      </c>
      <c r="BY16">
        <v>620</v>
      </c>
      <c r="BZ16">
        <f t="shared" si="32"/>
        <v>-114.49889999999999</v>
      </c>
      <c r="CA16">
        <f t="shared" si="33"/>
        <v>3.5801999999999987E-2</v>
      </c>
      <c r="CB16">
        <f t="shared" si="34"/>
        <v>-256</v>
      </c>
      <c r="CC16" t="s">
        <v>236</v>
      </c>
      <c r="CD16">
        <f t="shared" si="35"/>
        <v>-0.29223744292237441</v>
      </c>
      <c r="CF16">
        <v>132.70400000000001</v>
      </c>
      <c r="CG16">
        <v>0.14002999999999999</v>
      </c>
      <c r="CH16">
        <v>620</v>
      </c>
      <c r="CI16">
        <f t="shared" si="36"/>
        <v>-1.0000000000331966E-4</v>
      </c>
      <c r="CJ16">
        <f t="shared" si="37"/>
        <v>0</v>
      </c>
      <c r="CK16">
        <f t="shared" si="38"/>
        <v>0</v>
      </c>
      <c r="CL16" t="s">
        <v>236</v>
      </c>
      <c r="CM16">
        <f t="shared" si="39"/>
        <v>0</v>
      </c>
      <c r="CR16">
        <f t="shared" si="40"/>
        <v>-132.70400000000001</v>
      </c>
      <c r="CS16">
        <f t="shared" si="41"/>
        <v>-0.14002999999999999</v>
      </c>
      <c r="CT16">
        <f t="shared" si="42"/>
        <v>-620</v>
      </c>
      <c r="CU16" t="s">
        <v>236</v>
      </c>
      <c r="CV16">
        <f t="shared" si="43"/>
        <v>-1</v>
      </c>
      <c r="CW16">
        <f t="shared" si="64"/>
        <v>1</v>
      </c>
      <c r="DA16">
        <v>136.91650000000001</v>
      </c>
      <c r="DB16">
        <v>9.9900000000000003E-2</v>
      </c>
      <c r="DC16">
        <v>845</v>
      </c>
      <c r="DD16">
        <f t="shared" si="4"/>
        <v>-110.28649999999999</v>
      </c>
      <c r="DE16">
        <f t="shared" si="5"/>
        <v>-4.3279999999999985E-3</v>
      </c>
      <c r="DF16">
        <f t="shared" si="6"/>
        <v>-31</v>
      </c>
      <c r="DG16">
        <f t="shared" si="7"/>
        <v>-3.5388127853881277E-2</v>
      </c>
      <c r="DH16">
        <f t="shared" si="8"/>
        <v>-4.1524350462447693E-2</v>
      </c>
      <c r="DZ16">
        <v>139.91650000000001</v>
      </c>
      <c r="EA16">
        <v>9.9934999999999996E-2</v>
      </c>
      <c r="EB16">
        <v>845</v>
      </c>
      <c r="EC16">
        <f t="shared" si="9"/>
        <v>3</v>
      </c>
      <c r="ED16">
        <f t="shared" si="10"/>
        <v>3.499999999999337E-5</v>
      </c>
      <c r="EE16">
        <f t="shared" si="11"/>
        <v>0</v>
      </c>
      <c r="EF16">
        <f t="shared" si="12"/>
        <v>0</v>
      </c>
      <c r="EG16">
        <f t="shared" si="13"/>
        <v>3.5035035035028397E-4</v>
      </c>
      <c r="EL16">
        <f t="shared" si="44"/>
        <v>-139.91650000000001</v>
      </c>
      <c r="EM16">
        <f t="shared" si="45"/>
        <v>-9.9934999999999996E-2</v>
      </c>
      <c r="EN16">
        <f t="shared" si="46"/>
        <v>-845</v>
      </c>
      <c r="EO16">
        <f t="shared" si="47"/>
        <v>-1</v>
      </c>
      <c r="EP16">
        <f t="shared" si="48"/>
        <v>-1</v>
      </c>
      <c r="FA16">
        <v>139.91650000000001</v>
      </c>
      <c r="FB16">
        <v>9.9934999999999996E-2</v>
      </c>
      <c r="FC16">
        <v>845</v>
      </c>
      <c r="FE16">
        <v>140.1413</v>
      </c>
      <c r="FF16">
        <v>9.2342999999999995E-2</v>
      </c>
      <c r="FG16">
        <v>660</v>
      </c>
      <c r="FH16">
        <f t="shared" si="65"/>
        <v>0.22479999999998768</v>
      </c>
      <c r="FI16">
        <f t="shared" si="66"/>
        <v>-7.5920000000000015E-3</v>
      </c>
      <c r="FJ16">
        <f t="shared" si="67"/>
        <v>-185</v>
      </c>
      <c r="FK16">
        <f t="shared" si="68"/>
        <v>-0.21893491124260356</v>
      </c>
      <c r="FL16">
        <f t="shared" si="69"/>
        <v>-7.5969380097063111E-2</v>
      </c>
      <c r="FO16">
        <v>9.7199999999999995E-2</v>
      </c>
      <c r="FQ16">
        <f t="shared" si="54"/>
        <v>-140.1413</v>
      </c>
      <c r="FR16">
        <f t="shared" si="55"/>
        <v>4.8570000000000002E-3</v>
      </c>
      <c r="FS16">
        <f t="shared" si="56"/>
        <v>-660</v>
      </c>
      <c r="FT16">
        <f t="shared" si="57"/>
        <v>-7147.2661706897115</v>
      </c>
      <c r="FU16" s="143">
        <f t="shared" si="58"/>
        <v>-2.7350000000000013E-3</v>
      </c>
    </row>
    <row r="17" spans="1:177" x14ac:dyDescent="0.35">
      <c r="A17" t="s">
        <v>27</v>
      </c>
      <c r="B17" t="s">
        <v>211</v>
      </c>
      <c r="D17" t="s">
        <v>211</v>
      </c>
      <c r="H17" t="s">
        <v>211</v>
      </c>
      <c r="M17" t="s">
        <v>211</v>
      </c>
      <c r="O17" t="s">
        <v>211</v>
      </c>
      <c r="P17" t="s">
        <v>211</v>
      </c>
      <c r="Q17" t="s">
        <v>211</v>
      </c>
      <c r="R17" t="s">
        <v>211</v>
      </c>
      <c r="S17">
        <v>31.77</v>
      </c>
      <c r="T17">
        <v>0.2361</v>
      </c>
      <c r="U17">
        <v>231</v>
      </c>
      <c r="W17">
        <v>33.69</v>
      </c>
      <c r="X17">
        <v>0.2351</v>
      </c>
      <c r="Y17">
        <v>288</v>
      </c>
      <c r="Z17">
        <f t="shared" si="15"/>
        <v>1.9199999999999982</v>
      </c>
      <c r="AA17">
        <f t="shared" si="16"/>
        <v>-1.0000000000000009E-3</v>
      </c>
      <c r="AB17">
        <f t="shared" si="17"/>
        <v>57</v>
      </c>
      <c r="AG17">
        <f t="shared" si="18"/>
        <v>0</v>
      </c>
      <c r="AH17">
        <f t="shared" si="19"/>
        <v>0</v>
      </c>
      <c r="AI17">
        <f t="shared" si="20"/>
        <v>0</v>
      </c>
      <c r="AK17">
        <v>151.08240000000001</v>
      </c>
      <c r="AL17">
        <v>0.36549999999999999</v>
      </c>
      <c r="AM17">
        <v>527</v>
      </c>
      <c r="AN17">
        <f t="shared" si="70"/>
        <v>151.08240000000001</v>
      </c>
      <c r="AO17">
        <f t="shared" si="71"/>
        <v>0.36549999999999999</v>
      </c>
      <c r="AP17">
        <f t="shared" si="72"/>
        <v>527</v>
      </c>
      <c r="AQ17" t="e">
        <f t="shared" si="24"/>
        <v>#DIV/0!</v>
      </c>
      <c r="AS17">
        <v>164.26859999999999</v>
      </c>
      <c r="AT17">
        <v>0.31039</v>
      </c>
      <c r="AU17">
        <v>380</v>
      </c>
      <c r="AV17">
        <f t="shared" si="25"/>
        <v>13.186199999999985</v>
      </c>
      <c r="AW17">
        <f t="shared" si="1"/>
        <v>-5.5109999999999992E-2</v>
      </c>
      <c r="AX17">
        <f t="shared" si="26"/>
        <v>147</v>
      </c>
      <c r="AY17">
        <f t="shared" si="27"/>
        <v>0.27893738140417457</v>
      </c>
      <c r="BK17">
        <f t="shared" si="28"/>
        <v>0</v>
      </c>
      <c r="BL17">
        <f t="shared" si="29"/>
        <v>0</v>
      </c>
      <c r="BM17">
        <f t="shared" si="30"/>
        <v>0</v>
      </c>
      <c r="BS17">
        <f t="shared" si="2"/>
        <v>-31.77</v>
      </c>
      <c r="BT17">
        <f t="shared" si="31"/>
        <v>-0.2361</v>
      </c>
      <c r="BU17">
        <f t="shared" si="3"/>
        <v>-231</v>
      </c>
      <c r="BW17">
        <v>87.540300000000002</v>
      </c>
      <c r="BX17">
        <v>0.44679999999999997</v>
      </c>
      <c r="BY17">
        <v>285</v>
      </c>
      <c r="BZ17">
        <f t="shared" si="32"/>
        <v>-76.72829999999999</v>
      </c>
      <c r="CA17">
        <f t="shared" si="33"/>
        <v>0.13640999999999998</v>
      </c>
      <c r="CB17">
        <f t="shared" si="34"/>
        <v>-95</v>
      </c>
      <c r="CC17" t="s">
        <v>234</v>
      </c>
      <c r="CD17">
        <f t="shared" si="35"/>
        <v>-0.25</v>
      </c>
      <c r="CF17">
        <v>87.540300000000002</v>
      </c>
      <c r="CG17">
        <v>0.44679999999999997</v>
      </c>
      <c r="CH17">
        <v>285</v>
      </c>
      <c r="CI17">
        <f t="shared" si="36"/>
        <v>0</v>
      </c>
      <c r="CJ17">
        <f t="shared" si="37"/>
        <v>0</v>
      </c>
      <c r="CK17">
        <f t="shared" si="38"/>
        <v>0</v>
      </c>
      <c r="CL17" t="s">
        <v>234</v>
      </c>
      <c r="CM17">
        <f t="shared" si="39"/>
        <v>0</v>
      </c>
      <c r="CR17">
        <f t="shared" si="40"/>
        <v>-87.540300000000002</v>
      </c>
      <c r="CS17">
        <f t="shared" si="41"/>
        <v>-0.44679999999999997</v>
      </c>
      <c r="CT17">
        <f t="shared" si="42"/>
        <v>-285</v>
      </c>
      <c r="CU17" t="s">
        <v>236</v>
      </c>
      <c r="CV17">
        <f t="shared" si="43"/>
        <v>-1</v>
      </c>
      <c r="CW17">
        <f t="shared" si="64"/>
        <v>1</v>
      </c>
      <c r="DA17">
        <v>99.970590000000001</v>
      </c>
      <c r="DB17">
        <v>0.37993749999999998</v>
      </c>
      <c r="DC17">
        <v>370</v>
      </c>
      <c r="DD17">
        <f t="shared" si="4"/>
        <v>-64.298009999999991</v>
      </c>
      <c r="DE17">
        <f t="shared" si="5"/>
        <v>6.9547499999999984E-2</v>
      </c>
      <c r="DF17">
        <f t="shared" si="6"/>
        <v>-10</v>
      </c>
      <c r="DG17">
        <f t="shared" si="7"/>
        <v>-2.6315789473684209E-2</v>
      </c>
      <c r="DH17">
        <f t="shared" si="8"/>
        <v>0.22406488611102157</v>
      </c>
      <c r="DZ17">
        <v>95.2303</v>
      </c>
      <c r="EA17">
        <v>0.3715</v>
      </c>
      <c r="EB17">
        <v>370</v>
      </c>
      <c r="EC17">
        <f t="shared" si="9"/>
        <v>-4.7402900000000017</v>
      </c>
      <c r="ED17">
        <f t="shared" si="10"/>
        <v>-8.4374999999999867E-3</v>
      </c>
      <c r="EE17">
        <f t="shared" si="11"/>
        <v>0</v>
      </c>
      <c r="EF17">
        <f t="shared" si="12"/>
        <v>0</v>
      </c>
      <c r="EG17">
        <f t="shared" si="13"/>
        <v>-2.220759993419967E-2</v>
      </c>
      <c r="EL17">
        <f t="shared" si="44"/>
        <v>-95.2303</v>
      </c>
      <c r="EM17">
        <f t="shared" si="45"/>
        <v>-0.3715</v>
      </c>
      <c r="EN17">
        <f t="shared" si="46"/>
        <v>-370</v>
      </c>
      <c r="EO17">
        <f t="shared" si="47"/>
        <v>-1</v>
      </c>
      <c r="EP17">
        <f t="shared" si="48"/>
        <v>-1</v>
      </c>
      <c r="FA17">
        <v>95.2303</v>
      </c>
      <c r="FB17">
        <v>0.3715</v>
      </c>
      <c r="FC17">
        <v>370</v>
      </c>
      <c r="FE17">
        <v>74.779499999999999</v>
      </c>
      <c r="FF17">
        <v>0.6331</v>
      </c>
      <c r="FG17">
        <v>171</v>
      </c>
      <c r="FH17">
        <f t="shared" si="65"/>
        <v>-20.450800000000001</v>
      </c>
      <c r="FI17">
        <f t="shared" si="66"/>
        <v>0.2616</v>
      </c>
      <c r="FJ17">
        <f t="shared" si="67"/>
        <v>-199</v>
      </c>
      <c r="FK17">
        <f t="shared" si="68"/>
        <v>-0.53783783783783778</v>
      </c>
      <c r="FL17">
        <f t="shared" si="69"/>
        <v>0.70417227456258413</v>
      </c>
      <c r="FO17">
        <v>0.36530000000000001</v>
      </c>
      <c r="FQ17">
        <f t="shared" si="54"/>
        <v>-74.779499999999999</v>
      </c>
      <c r="FR17">
        <f t="shared" si="55"/>
        <v>-0.26779999999999998</v>
      </c>
      <c r="FS17">
        <f t="shared" si="56"/>
        <v>-171</v>
      </c>
      <c r="FT17">
        <f t="shared" si="57"/>
        <v>-270.09951034591694</v>
      </c>
      <c r="FU17" s="143">
        <f t="shared" si="58"/>
        <v>-6.1999999999999833E-3</v>
      </c>
    </row>
    <row r="18" spans="1:177" x14ac:dyDescent="0.35">
      <c r="A18" t="s">
        <v>7</v>
      </c>
      <c r="B18" t="s">
        <v>211</v>
      </c>
      <c r="F18" t="s">
        <v>211</v>
      </c>
      <c r="H18" t="s">
        <v>211</v>
      </c>
      <c r="M18" t="s">
        <v>211</v>
      </c>
      <c r="O18" t="s">
        <v>211</v>
      </c>
      <c r="P18" t="s">
        <v>211</v>
      </c>
      <c r="Q18" t="s">
        <v>211</v>
      </c>
      <c r="R18" t="s">
        <v>211</v>
      </c>
      <c r="S18">
        <v>13.96</v>
      </c>
      <c r="T18">
        <v>0.1061</v>
      </c>
      <c r="U18">
        <v>343</v>
      </c>
      <c r="W18">
        <v>14.15</v>
      </c>
      <c r="X18">
        <v>0.13669999999999999</v>
      </c>
      <c r="Y18">
        <v>383</v>
      </c>
      <c r="Z18">
        <f t="shared" si="15"/>
        <v>0.1899999999999995</v>
      </c>
      <c r="AA18">
        <f t="shared" si="16"/>
        <v>3.0599999999999988E-2</v>
      </c>
      <c r="AB18">
        <f t="shared" si="17"/>
        <v>40</v>
      </c>
      <c r="AG18">
        <f t="shared" si="18"/>
        <v>0</v>
      </c>
      <c r="AH18">
        <f t="shared" ref="AH18" si="73">AE18-BI18</f>
        <v>0</v>
      </c>
      <c r="AI18">
        <f t="shared" ref="AI18" si="74">AF18-BJ18</f>
        <v>0</v>
      </c>
      <c r="AK18">
        <v>76.399000000000001</v>
      </c>
      <c r="AL18">
        <v>0.15029999999999999</v>
      </c>
      <c r="AM18">
        <v>947</v>
      </c>
      <c r="AN18">
        <f t="shared" ref="AN18" si="75">AK18-AD18</f>
        <v>76.399000000000001</v>
      </c>
      <c r="AO18">
        <f t="shared" ref="AO18" si="76">AL18-AE18</f>
        <v>0.15029999999999999</v>
      </c>
      <c r="AP18">
        <f t="shared" ref="AP18" si="77">AM18-AF18</f>
        <v>947</v>
      </c>
      <c r="AQ18" t="e">
        <f t="shared" si="24"/>
        <v>#DIV/0!</v>
      </c>
      <c r="AS18">
        <v>57.470399999999998</v>
      </c>
      <c r="AT18">
        <v>0.32869999999999999</v>
      </c>
      <c r="AU18">
        <v>477</v>
      </c>
      <c r="AV18">
        <f t="shared" ref="AV18" si="78">AS18-AK18</f>
        <v>-18.928600000000003</v>
      </c>
      <c r="AW18">
        <f t="shared" ref="AW18" si="79">AT18-AL18</f>
        <v>0.1784</v>
      </c>
      <c r="AX18">
        <f t="shared" si="26"/>
        <v>470</v>
      </c>
      <c r="AY18">
        <f t="shared" si="27"/>
        <v>0.49630411826821541</v>
      </c>
      <c r="AZ18" t="s">
        <v>255</v>
      </c>
      <c r="BS18">
        <f t="shared" si="2"/>
        <v>-13.96</v>
      </c>
      <c r="BT18">
        <f t="shared" si="31"/>
        <v>-0.1061</v>
      </c>
      <c r="BU18">
        <f t="shared" si="3"/>
        <v>-343</v>
      </c>
      <c r="BW18">
        <v>25.470300000000002</v>
      </c>
      <c r="BX18">
        <v>0.35639999999999999</v>
      </c>
      <c r="BY18">
        <v>358</v>
      </c>
      <c r="BZ18">
        <f t="shared" si="32"/>
        <v>-32.000099999999996</v>
      </c>
      <c r="CA18">
        <f t="shared" si="33"/>
        <v>2.7700000000000002E-2</v>
      </c>
      <c r="CB18">
        <f t="shared" si="34"/>
        <v>-119</v>
      </c>
      <c r="CC18" t="s">
        <v>235</v>
      </c>
      <c r="CD18">
        <f t="shared" si="35"/>
        <v>-0.24947589098532494</v>
      </c>
      <c r="CF18">
        <v>25.470300000000002</v>
      </c>
      <c r="CG18">
        <v>0.35639999999999999</v>
      </c>
      <c r="CH18">
        <v>358</v>
      </c>
      <c r="CI18">
        <f t="shared" si="36"/>
        <v>0</v>
      </c>
      <c r="CJ18">
        <f t="shared" si="37"/>
        <v>0</v>
      </c>
      <c r="CK18">
        <f t="shared" si="38"/>
        <v>0</v>
      </c>
      <c r="CL18" t="s">
        <v>235</v>
      </c>
      <c r="CM18">
        <f t="shared" si="39"/>
        <v>0</v>
      </c>
      <c r="CO18">
        <v>26.142600000000002</v>
      </c>
      <c r="CP18">
        <v>0.29360000000000003</v>
      </c>
      <c r="CQ18">
        <v>436</v>
      </c>
      <c r="CR18">
        <f t="shared" si="40"/>
        <v>0.6722999999999999</v>
      </c>
      <c r="CS18">
        <f t="shared" si="41"/>
        <v>-6.2799999999999967E-2</v>
      </c>
      <c r="CT18">
        <f t="shared" si="42"/>
        <v>78</v>
      </c>
      <c r="CU18" t="s">
        <v>236</v>
      </c>
      <c r="CV18">
        <f t="shared" si="43"/>
        <v>0.21787709497206703</v>
      </c>
      <c r="CW18">
        <f t="shared" si="64"/>
        <v>8.5953878406708595E-2</v>
      </c>
      <c r="DA18">
        <v>28.876999999999999</v>
      </c>
      <c r="DB18">
        <v>0.25679999999999997</v>
      </c>
      <c r="DC18">
        <v>471</v>
      </c>
      <c r="DD18">
        <f t="shared" si="4"/>
        <v>-28.593399999999999</v>
      </c>
      <c r="DE18">
        <f t="shared" si="5"/>
        <v>-7.1900000000000019E-2</v>
      </c>
      <c r="DF18">
        <f t="shared" si="6"/>
        <v>-6</v>
      </c>
      <c r="DG18">
        <f t="shared" si="7"/>
        <v>-1.2578616352201259E-2</v>
      </c>
      <c r="DH18">
        <f t="shared" si="8"/>
        <v>-0.21874049285062375</v>
      </c>
      <c r="DZ18">
        <v>28.567699999999999</v>
      </c>
      <c r="EA18">
        <v>0.26219999999999999</v>
      </c>
      <c r="EB18">
        <v>442</v>
      </c>
      <c r="EC18">
        <f t="shared" si="9"/>
        <v>-0.30930000000000035</v>
      </c>
      <c r="ED18">
        <f t="shared" si="10"/>
        <v>5.4000000000000159E-3</v>
      </c>
      <c r="EE18">
        <f t="shared" si="11"/>
        <v>-29</v>
      </c>
      <c r="EF18">
        <f t="shared" si="12"/>
        <v>-6.1571125265392782E-2</v>
      </c>
      <c r="EG18">
        <f t="shared" si="13"/>
        <v>2.1028037383177635E-2</v>
      </c>
      <c r="EI18">
        <v>27.425000000000001</v>
      </c>
      <c r="EJ18">
        <v>0.38247500000000001</v>
      </c>
      <c r="EK18">
        <v>245</v>
      </c>
      <c r="EL18">
        <f t="shared" si="44"/>
        <v>-1.1426999999999978</v>
      </c>
      <c r="EM18">
        <f t="shared" si="45"/>
        <v>0.12027500000000002</v>
      </c>
      <c r="EN18">
        <f t="shared" si="46"/>
        <v>-197</v>
      </c>
      <c r="EO18">
        <f t="shared" si="47"/>
        <v>-0.44570135746606337</v>
      </c>
      <c r="EP18">
        <f t="shared" si="48"/>
        <v>0.45871472158657522</v>
      </c>
      <c r="FA18">
        <v>27.425000000000001</v>
      </c>
      <c r="FB18">
        <v>0.38247500000000001</v>
      </c>
      <c r="FC18">
        <v>245</v>
      </c>
      <c r="FE18">
        <v>27</v>
      </c>
      <c r="FF18">
        <v>0.4083</v>
      </c>
      <c r="FG18">
        <v>245</v>
      </c>
      <c r="FH18">
        <f t="shared" si="49"/>
        <v>-0.42500000000000071</v>
      </c>
      <c r="FI18">
        <f t="shared" si="50"/>
        <v>2.5824999999999987E-2</v>
      </c>
      <c r="FJ18">
        <f t="shared" si="51"/>
        <v>0</v>
      </c>
      <c r="FK18">
        <f t="shared" si="52"/>
        <v>0</v>
      </c>
      <c r="FL18">
        <f t="shared" si="53"/>
        <v>6.7520752990391494E-2</v>
      </c>
      <c r="FO18">
        <v>0.29303000000000001</v>
      </c>
      <c r="FQ18">
        <f t="shared" si="54"/>
        <v>-27</v>
      </c>
      <c r="FR18">
        <f t="shared" si="55"/>
        <v>-0.11526999999999998</v>
      </c>
      <c r="FS18">
        <f t="shared" si="56"/>
        <v>-245</v>
      </c>
      <c r="FT18">
        <f t="shared" si="57"/>
        <v>-600.04898359049719</v>
      </c>
      <c r="FU18" s="143">
        <f t="shared" si="58"/>
        <v>-8.9444999999999997E-2</v>
      </c>
    </row>
    <row r="19" spans="1:177" x14ac:dyDescent="0.35">
      <c r="A19" t="s">
        <v>8</v>
      </c>
      <c r="B19" t="s">
        <v>211</v>
      </c>
      <c r="G19" t="s">
        <v>211</v>
      </c>
      <c r="H19" t="s">
        <v>211</v>
      </c>
      <c r="L19" s="61"/>
      <c r="M19" s="75" t="s">
        <v>211</v>
      </c>
      <c r="O19" t="s">
        <v>211</v>
      </c>
      <c r="P19" t="s">
        <v>211</v>
      </c>
      <c r="Q19" t="s">
        <v>211</v>
      </c>
      <c r="R19" t="s">
        <v>211</v>
      </c>
      <c r="S19">
        <v>22.79</v>
      </c>
      <c r="T19">
        <v>0.28999999999999998</v>
      </c>
      <c r="U19">
        <v>320</v>
      </c>
      <c r="Z19">
        <f t="shared" si="15"/>
        <v>-22.79</v>
      </c>
      <c r="AA19">
        <f t="shared" si="16"/>
        <v>-0.28999999999999998</v>
      </c>
      <c r="AB19">
        <f t="shared" si="17"/>
        <v>-320</v>
      </c>
      <c r="AG19">
        <f t="shared" si="18"/>
        <v>0</v>
      </c>
      <c r="AH19">
        <f t="shared" si="19"/>
        <v>0</v>
      </c>
      <c r="AI19">
        <f t="shared" si="20"/>
        <v>0</v>
      </c>
      <c r="AK19">
        <v>80.852900000000005</v>
      </c>
      <c r="AL19">
        <v>0.24697</v>
      </c>
      <c r="AM19">
        <v>734</v>
      </c>
      <c r="AN19">
        <f t="shared" si="70"/>
        <v>80.852900000000005</v>
      </c>
      <c r="AO19">
        <f t="shared" si="71"/>
        <v>0.24697</v>
      </c>
      <c r="AP19">
        <f t="shared" si="72"/>
        <v>734</v>
      </c>
      <c r="AQ19" t="e">
        <f t="shared" si="24"/>
        <v>#DIV/0!</v>
      </c>
      <c r="AS19">
        <v>79.593800000000002</v>
      </c>
      <c r="AT19">
        <v>0.25069999999999998</v>
      </c>
      <c r="AU19">
        <v>599</v>
      </c>
      <c r="AV19">
        <f t="shared" si="25"/>
        <v>-1.2591000000000037</v>
      </c>
      <c r="AW19">
        <f t="shared" si="1"/>
        <v>3.7299999999999833E-3</v>
      </c>
      <c r="AX19">
        <f t="shared" si="26"/>
        <v>135</v>
      </c>
      <c r="AY19">
        <f t="shared" si="27"/>
        <v>0.18392370572207084</v>
      </c>
      <c r="BS19">
        <f t="shared" si="2"/>
        <v>-22.79</v>
      </c>
      <c r="BT19">
        <f t="shared" si="31"/>
        <v>-0.28999999999999998</v>
      </c>
      <c r="BU19">
        <f t="shared" si="3"/>
        <v>-320</v>
      </c>
      <c r="BW19">
        <v>54.324300000000001</v>
      </c>
      <c r="BX19">
        <v>0.32273000000000002</v>
      </c>
      <c r="BY19">
        <v>339</v>
      </c>
      <c r="BZ19">
        <f t="shared" si="32"/>
        <v>-25.269500000000001</v>
      </c>
      <c r="CA19">
        <f t="shared" si="33"/>
        <v>7.2030000000000038E-2</v>
      </c>
      <c r="CB19">
        <f t="shared" si="34"/>
        <v>-260</v>
      </c>
      <c r="CC19" t="s">
        <v>233</v>
      </c>
      <c r="CD19">
        <f t="shared" si="35"/>
        <v>-0.43405676126878129</v>
      </c>
      <c r="CF19">
        <v>55.343600000000002</v>
      </c>
      <c r="CG19">
        <v>0.27918999999999999</v>
      </c>
      <c r="CH19">
        <v>339</v>
      </c>
      <c r="CI19">
        <f t="shared" si="36"/>
        <v>1.0193000000000012</v>
      </c>
      <c r="CJ19">
        <f t="shared" si="37"/>
        <v>-4.3540000000000023E-2</v>
      </c>
      <c r="CK19">
        <f t="shared" si="38"/>
        <v>0</v>
      </c>
      <c r="CL19" t="s">
        <v>235</v>
      </c>
      <c r="CM19">
        <f t="shared" si="39"/>
        <v>0</v>
      </c>
      <c r="CR19">
        <f t="shared" si="40"/>
        <v>-55.343600000000002</v>
      </c>
      <c r="CS19">
        <f t="shared" si="41"/>
        <v>-0.27918999999999999</v>
      </c>
      <c r="CT19">
        <f t="shared" si="42"/>
        <v>-339</v>
      </c>
      <c r="CU19" t="s">
        <v>236</v>
      </c>
      <c r="CV19">
        <f t="shared" si="43"/>
        <v>-1</v>
      </c>
      <c r="CW19">
        <f t="shared" si="64"/>
        <v>1</v>
      </c>
      <c r="DA19">
        <v>58.025539999999999</v>
      </c>
      <c r="DB19">
        <v>0.28760000000000002</v>
      </c>
      <c r="DC19">
        <v>589</v>
      </c>
      <c r="DD19">
        <f t="shared" si="4"/>
        <v>-21.568260000000002</v>
      </c>
      <c r="DE19">
        <f t="shared" si="5"/>
        <v>3.6900000000000044E-2</v>
      </c>
      <c r="DF19">
        <f t="shared" si="6"/>
        <v>-10</v>
      </c>
      <c r="DG19">
        <f t="shared" si="7"/>
        <v>-1.6694490818030049E-2</v>
      </c>
      <c r="DH19">
        <f t="shared" si="8"/>
        <v>0.14718787395293198</v>
      </c>
      <c r="DZ19">
        <v>57.396999999999998</v>
      </c>
      <c r="EA19">
        <v>0.27465000000000001</v>
      </c>
      <c r="EB19">
        <v>589</v>
      </c>
      <c r="EC19">
        <f t="shared" si="9"/>
        <v>-0.62854000000000099</v>
      </c>
      <c r="ED19">
        <f t="shared" si="10"/>
        <v>-1.2950000000000017E-2</v>
      </c>
      <c r="EE19">
        <f t="shared" si="11"/>
        <v>0</v>
      </c>
      <c r="EF19">
        <f t="shared" si="12"/>
        <v>0</v>
      </c>
      <c r="EG19">
        <f t="shared" si="13"/>
        <v>-4.502781641168295E-2</v>
      </c>
      <c r="EL19">
        <f t="shared" si="44"/>
        <v>-57.396999999999998</v>
      </c>
      <c r="EM19">
        <f t="shared" si="45"/>
        <v>-0.27465000000000001</v>
      </c>
      <c r="EN19">
        <f t="shared" si="46"/>
        <v>-589</v>
      </c>
      <c r="EO19">
        <f t="shared" si="47"/>
        <v>-1</v>
      </c>
      <c r="EP19">
        <f t="shared" si="48"/>
        <v>-1</v>
      </c>
      <c r="FA19">
        <v>57.396999999999998</v>
      </c>
      <c r="FB19">
        <v>0.27465000000000001</v>
      </c>
      <c r="FC19">
        <v>589</v>
      </c>
      <c r="FE19">
        <v>59.324590000000001</v>
      </c>
      <c r="FF19">
        <v>0.27498</v>
      </c>
      <c r="FG19">
        <v>537</v>
      </c>
      <c r="FH19">
        <f t="shared" ref="FH19:FH43" si="80">FE19-DZ19</f>
        <v>1.9275900000000021</v>
      </c>
      <c r="FI19">
        <f t="shared" ref="FI19:FI43" si="81">FF19-EA19</f>
        <v>3.2999999999999696E-4</v>
      </c>
      <c r="FJ19">
        <f t="shared" ref="FJ19:FJ43" si="82">FG19-EB19</f>
        <v>-52</v>
      </c>
      <c r="FK19">
        <f t="shared" ref="FK19:FK43" si="83">FJ19/EB19</f>
        <v>-8.8285229202037352E-2</v>
      </c>
      <c r="FL19">
        <f t="shared" ref="FL19:FL43" si="84">FI19/EA19</f>
        <v>1.2015292190059965E-3</v>
      </c>
      <c r="FO19">
        <v>0.28610000000000002</v>
      </c>
      <c r="FQ19">
        <f t="shared" si="54"/>
        <v>-59.324590000000001</v>
      </c>
      <c r="FR19">
        <f>FO26-FF19</f>
        <v>-7.8779999999999989E-2</v>
      </c>
      <c r="FS19">
        <f t="shared" si="56"/>
        <v>-537</v>
      </c>
      <c r="FT19">
        <f t="shared" si="57"/>
        <v>-1952.8692995854244</v>
      </c>
      <c r="FU19" s="143">
        <f t="shared" si="58"/>
        <v>-7.8449999999999992E-2</v>
      </c>
    </row>
    <row r="20" spans="1:177" x14ac:dyDescent="0.35">
      <c r="A20" t="s">
        <v>39</v>
      </c>
      <c r="B20" t="s">
        <v>211</v>
      </c>
      <c r="E20" t="s">
        <v>211</v>
      </c>
      <c r="J20" t="s">
        <v>211</v>
      </c>
      <c r="N20" t="s">
        <v>211</v>
      </c>
      <c r="R20" t="s">
        <v>211</v>
      </c>
      <c r="S20">
        <v>63.69</v>
      </c>
      <c r="T20">
        <v>0.1002</v>
      </c>
      <c r="U20">
        <v>283</v>
      </c>
      <c r="Z20">
        <f t="shared" si="15"/>
        <v>-63.69</v>
      </c>
      <c r="AA20">
        <f t="shared" si="16"/>
        <v>-0.1002</v>
      </c>
      <c r="AB20">
        <f t="shared" si="17"/>
        <v>-283</v>
      </c>
      <c r="AG20">
        <f t="shared" si="18"/>
        <v>0</v>
      </c>
      <c r="AH20">
        <f t="shared" si="19"/>
        <v>0</v>
      </c>
      <c r="AI20">
        <f t="shared" si="20"/>
        <v>0</v>
      </c>
      <c r="AK20">
        <v>225.16650000000001</v>
      </c>
      <c r="AL20">
        <v>0.1212</v>
      </c>
      <c r="AM20">
        <v>651</v>
      </c>
      <c r="AN20">
        <f t="shared" si="70"/>
        <v>225.16650000000001</v>
      </c>
      <c r="AO20">
        <f t="shared" si="71"/>
        <v>0.1212</v>
      </c>
      <c r="AP20">
        <f t="shared" si="72"/>
        <v>651</v>
      </c>
      <c r="AQ20" t="e">
        <f t="shared" si="24"/>
        <v>#DIV/0!</v>
      </c>
      <c r="AS20">
        <v>210.01519999999999</v>
      </c>
      <c r="AT20">
        <v>0.1356</v>
      </c>
      <c r="AU20">
        <v>377</v>
      </c>
      <c r="AV20">
        <f t="shared" si="25"/>
        <v>-15.15130000000002</v>
      </c>
      <c r="AW20">
        <f t="shared" si="1"/>
        <v>1.4399999999999996E-2</v>
      </c>
      <c r="AX20">
        <f t="shared" si="26"/>
        <v>274</v>
      </c>
      <c r="AY20">
        <f t="shared" si="27"/>
        <v>0.42089093701996927</v>
      </c>
      <c r="BP20">
        <v>68.383750000000006</v>
      </c>
      <c r="BQ20">
        <v>0.11585139999999999</v>
      </c>
      <c r="BR20">
        <v>454</v>
      </c>
      <c r="BS20">
        <f t="shared" si="2"/>
        <v>4.6937500000000085</v>
      </c>
      <c r="BT20">
        <f t="shared" si="31"/>
        <v>1.5651399999999996E-2</v>
      </c>
      <c r="BU20">
        <f t="shared" si="3"/>
        <v>171</v>
      </c>
      <c r="BW20">
        <v>162.7996</v>
      </c>
      <c r="BX20">
        <v>0.25974999999999998</v>
      </c>
      <c r="BY20">
        <v>288</v>
      </c>
      <c r="BZ20">
        <f t="shared" si="32"/>
        <v>-47.215599999999995</v>
      </c>
      <c r="CA20">
        <f t="shared" si="33"/>
        <v>0.12414999999999998</v>
      </c>
      <c r="CB20">
        <f t="shared" si="34"/>
        <v>-89</v>
      </c>
      <c r="CC20" t="s">
        <v>236</v>
      </c>
      <c r="CD20">
        <f t="shared" si="35"/>
        <v>-0.23607427055702918</v>
      </c>
      <c r="CF20">
        <v>162.7996</v>
      </c>
      <c r="CG20">
        <v>0.25974999999999998</v>
      </c>
      <c r="CH20">
        <v>288</v>
      </c>
      <c r="CI20">
        <f t="shared" si="36"/>
        <v>0</v>
      </c>
      <c r="CJ20">
        <f t="shared" si="37"/>
        <v>0</v>
      </c>
      <c r="CK20">
        <f t="shared" si="38"/>
        <v>0</v>
      </c>
      <c r="CL20" t="s">
        <v>236</v>
      </c>
      <c r="CM20">
        <f t="shared" si="39"/>
        <v>0</v>
      </c>
      <c r="CR20">
        <f t="shared" si="40"/>
        <v>-162.7996</v>
      </c>
      <c r="CS20">
        <f t="shared" si="41"/>
        <v>-0.25974999999999998</v>
      </c>
      <c r="CT20">
        <f t="shared" si="42"/>
        <v>-288</v>
      </c>
      <c r="CU20" t="s">
        <v>236</v>
      </c>
      <c r="CV20">
        <f t="shared" si="43"/>
        <v>-1</v>
      </c>
      <c r="CW20">
        <f t="shared" si="64"/>
        <v>1</v>
      </c>
      <c r="DA20">
        <v>170.34800000000001</v>
      </c>
      <c r="DB20">
        <v>0.1447987</v>
      </c>
      <c r="DC20">
        <v>372</v>
      </c>
      <c r="DD20">
        <f t="shared" si="4"/>
        <v>-39.66719999999998</v>
      </c>
      <c r="DE20">
        <f t="shared" si="5"/>
        <v>9.1987000000000041E-3</v>
      </c>
      <c r="DF20">
        <f t="shared" si="6"/>
        <v>-5</v>
      </c>
      <c r="DG20">
        <f t="shared" si="7"/>
        <v>-1.3262599469496022E-2</v>
      </c>
      <c r="DH20">
        <f t="shared" si="8"/>
        <v>6.7837020648967586E-2</v>
      </c>
      <c r="DZ20">
        <v>169.6875</v>
      </c>
      <c r="EA20">
        <v>0.12636</v>
      </c>
      <c r="EB20">
        <v>372</v>
      </c>
      <c r="EC20">
        <f t="shared" si="9"/>
        <v>-0.66050000000001319</v>
      </c>
      <c r="ED20">
        <f t="shared" si="10"/>
        <v>-1.8438700000000002E-2</v>
      </c>
      <c r="EE20">
        <f t="shared" si="11"/>
        <v>0</v>
      </c>
      <c r="EF20">
        <f t="shared" si="12"/>
        <v>0</v>
      </c>
      <c r="EG20">
        <f t="shared" si="13"/>
        <v>-0.12734023164572611</v>
      </c>
      <c r="EL20">
        <f t="shared" si="44"/>
        <v>-169.6875</v>
      </c>
      <c r="EM20">
        <f t="shared" si="45"/>
        <v>-0.12636</v>
      </c>
      <c r="EN20">
        <f t="shared" si="46"/>
        <v>-372</v>
      </c>
      <c r="EO20">
        <f t="shared" si="47"/>
        <v>-1</v>
      </c>
      <c r="EP20">
        <f t="shared" si="48"/>
        <v>-1</v>
      </c>
      <c r="FA20">
        <v>169.6875</v>
      </c>
      <c r="FB20">
        <v>0.12636</v>
      </c>
      <c r="FC20">
        <v>372</v>
      </c>
      <c r="FE20">
        <v>188.13399999999999</v>
      </c>
      <c r="FF20">
        <v>6.0600000000000001E-2</v>
      </c>
      <c r="FG20">
        <v>205</v>
      </c>
      <c r="FH20">
        <f t="shared" si="80"/>
        <v>18.446499999999986</v>
      </c>
      <c r="FI20">
        <f t="shared" si="81"/>
        <v>-6.5759999999999999E-2</v>
      </c>
      <c r="FJ20">
        <f t="shared" si="82"/>
        <v>-167</v>
      </c>
      <c r="FK20">
        <f t="shared" si="83"/>
        <v>-0.44892473118279569</v>
      </c>
      <c r="FL20">
        <f t="shared" si="84"/>
        <v>-0.5204178537511871</v>
      </c>
      <c r="FO20">
        <v>0.15090000000000001</v>
      </c>
      <c r="FQ20">
        <f t="shared" si="54"/>
        <v>-188.13399999999999</v>
      </c>
      <c r="FR20">
        <f t="shared" si="55"/>
        <v>9.0300000000000005E-2</v>
      </c>
      <c r="FS20">
        <f t="shared" si="56"/>
        <v>-205</v>
      </c>
      <c r="FT20">
        <f t="shared" si="57"/>
        <v>-3382.8382838283828</v>
      </c>
      <c r="FU20" s="143">
        <f t="shared" si="58"/>
        <v>2.4540000000000006E-2</v>
      </c>
    </row>
    <row r="21" spans="1:177" x14ac:dyDescent="0.35">
      <c r="A21" t="s">
        <v>18</v>
      </c>
      <c r="B21" t="s">
        <v>211</v>
      </c>
      <c r="E21" s="61"/>
      <c r="F21" s="75" t="s">
        <v>211</v>
      </c>
      <c r="H21" t="s">
        <v>211</v>
      </c>
      <c r="I21" s="75" t="s">
        <v>211</v>
      </c>
      <c r="M21" s="61"/>
      <c r="N21" s="75" t="s">
        <v>211</v>
      </c>
      <c r="O21" s="61"/>
      <c r="P21" t="s">
        <v>211</v>
      </c>
      <c r="Q21" t="s">
        <v>211</v>
      </c>
      <c r="R21" t="s">
        <v>211</v>
      </c>
      <c r="S21">
        <v>11.31</v>
      </c>
      <c r="T21">
        <v>0.11219999999999999</v>
      </c>
      <c r="U21">
        <v>646</v>
      </c>
      <c r="W21">
        <v>12.422000000000001</v>
      </c>
      <c r="X21">
        <v>0.17219999999999999</v>
      </c>
      <c r="Y21">
        <v>752</v>
      </c>
      <c r="Z21">
        <f t="shared" si="15"/>
        <v>1.1120000000000001</v>
      </c>
      <c r="AA21">
        <f t="shared" si="16"/>
        <v>0.06</v>
      </c>
      <c r="AB21">
        <f t="shared" si="17"/>
        <v>106</v>
      </c>
      <c r="AG21">
        <f t="shared" si="18"/>
        <v>0</v>
      </c>
      <c r="AH21">
        <f t="shared" si="19"/>
        <v>0</v>
      </c>
      <c r="AI21">
        <f t="shared" si="20"/>
        <v>0</v>
      </c>
      <c r="AK21">
        <v>48.740499999999997</v>
      </c>
      <c r="AL21">
        <v>0.1769</v>
      </c>
      <c r="AM21">
        <v>1742</v>
      </c>
      <c r="AN21">
        <f t="shared" si="70"/>
        <v>48.740499999999997</v>
      </c>
      <c r="AO21">
        <f t="shared" si="71"/>
        <v>0.1769</v>
      </c>
      <c r="AP21">
        <f t="shared" si="72"/>
        <v>1742</v>
      </c>
      <c r="AQ21" t="e">
        <f t="shared" si="24"/>
        <v>#DIV/0!</v>
      </c>
      <c r="AS21">
        <v>41.736699999999999</v>
      </c>
      <c r="AT21">
        <v>0.21586</v>
      </c>
      <c r="AU21">
        <v>1132</v>
      </c>
      <c r="AV21">
        <f t="shared" si="25"/>
        <v>-7.0037999999999982</v>
      </c>
      <c r="AW21">
        <f t="shared" si="1"/>
        <v>3.8959999999999995E-2</v>
      </c>
      <c r="AX21">
        <f t="shared" si="26"/>
        <v>610</v>
      </c>
      <c r="AY21">
        <f t="shared" si="27"/>
        <v>0.35017221584385766</v>
      </c>
      <c r="BS21">
        <f t="shared" si="2"/>
        <v>-11.31</v>
      </c>
      <c r="BT21">
        <f t="shared" si="31"/>
        <v>-0.11219999999999999</v>
      </c>
      <c r="BU21">
        <f t="shared" si="3"/>
        <v>-646</v>
      </c>
      <c r="BW21">
        <v>31.584800000000001</v>
      </c>
      <c r="BX21">
        <v>0.21837000000000001</v>
      </c>
      <c r="BY21">
        <v>1119</v>
      </c>
      <c r="BZ21">
        <f t="shared" si="32"/>
        <v>-10.151899999999998</v>
      </c>
      <c r="CA21">
        <f t="shared" si="33"/>
        <v>2.5100000000000122E-3</v>
      </c>
      <c r="CB21">
        <f t="shared" si="34"/>
        <v>-13</v>
      </c>
      <c r="CC21" t="s">
        <v>233</v>
      </c>
      <c r="CD21">
        <f t="shared" si="35"/>
        <v>-1.1484098939929329E-2</v>
      </c>
      <c r="CM21">
        <f t="shared" si="39"/>
        <v>0</v>
      </c>
      <c r="CR21">
        <f t="shared" si="40"/>
        <v>0</v>
      </c>
      <c r="CS21">
        <f t="shared" si="41"/>
        <v>0</v>
      </c>
      <c r="CT21">
        <f t="shared" si="42"/>
        <v>0</v>
      </c>
      <c r="CU21" t="s">
        <v>236</v>
      </c>
      <c r="CV21" t="e">
        <f t="shared" si="43"/>
        <v>#DIV/0!</v>
      </c>
      <c r="CW21">
        <f t="shared" si="64"/>
        <v>1</v>
      </c>
      <c r="DA21">
        <v>31.584800000000001</v>
      </c>
      <c r="DB21">
        <v>0.21837000000000001</v>
      </c>
      <c r="DC21">
        <v>1119</v>
      </c>
      <c r="DD21">
        <f t="shared" si="4"/>
        <v>-10.151899999999998</v>
      </c>
      <c r="DE21">
        <f t="shared" si="5"/>
        <v>2.5100000000000122E-3</v>
      </c>
      <c r="DF21">
        <f t="shared" si="6"/>
        <v>-13</v>
      </c>
      <c r="DG21">
        <f t="shared" si="7"/>
        <v>-1.1484098939929329E-2</v>
      </c>
      <c r="DH21">
        <f t="shared" si="8"/>
        <v>1.1627906976744243E-2</v>
      </c>
      <c r="DZ21">
        <v>31.2897</v>
      </c>
      <c r="EA21">
        <v>0.2223</v>
      </c>
      <c r="EB21">
        <v>1119</v>
      </c>
      <c r="EC21">
        <f t="shared" si="9"/>
        <v>-0.29510000000000147</v>
      </c>
      <c r="ED21">
        <f t="shared" si="10"/>
        <v>3.9299999999999891E-3</v>
      </c>
      <c r="EE21">
        <f t="shared" si="11"/>
        <v>0</v>
      </c>
      <c r="EF21">
        <f t="shared" si="12"/>
        <v>0</v>
      </c>
      <c r="EG21">
        <f t="shared" si="13"/>
        <v>1.7996977606814072E-2</v>
      </c>
      <c r="EL21">
        <f t="shared" si="44"/>
        <v>-31.2897</v>
      </c>
      <c r="EM21">
        <f t="shared" si="45"/>
        <v>-0.2223</v>
      </c>
      <c r="EN21">
        <f t="shared" si="46"/>
        <v>-1119</v>
      </c>
      <c r="EO21">
        <f t="shared" si="47"/>
        <v>-1</v>
      </c>
      <c r="EP21">
        <f t="shared" si="48"/>
        <v>-1</v>
      </c>
      <c r="FA21">
        <v>31.2897</v>
      </c>
      <c r="FB21">
        <v>0.2223</v>
      </c>
      <c r="FC21">
        <v>1119</v>
      </c>
      <c r="FE21">
        <v>31.578800000000001</v>
      </c>
      <c r="FF21">
        <v>0.26578000000000002</v>
      </c>
      <c r="FG21">
        <v>754</v>
      </c>
      <c r="FH21">
        <f t="shared" si="80"/>
        <v>0.28910000000000124</v>
      </c>
      <c r="FI21">
        <f t="shared" si="81"/>
        <v>4.3480000000000019E-2</v>
      </c>
      <c r="FJ21">
        <f t="shared" si="82"/>
        <v>-365</v>
      </c>
      <c r="FK21">
        <f t="shared" si="83"/>
        <v>-0.32618409294012513</v>
      </c>
      <c r="FL21">
        <f t="shared" si="84"/>
        <v>0.19559154295996409</v>
      </c>
      <c r="FO21">
        <v>0.2276</v>
      </c>
      <c r="FQ21">
        <f t="shared" si="54"/>
        <v>-31.578800000000001</v>
      </c>
      <c r="FR21">
        <f t="shared" si="55"/>
        <v>-3.8180000000000019E-2</v>
      </c>
      <c r="FS21">
        <f t="shared" si="56"/>
        <v>-754</v>
      </c>
      <c r="FT21">
        <f t="shared" si="57"/>
        <v>-2836.932801565204</v>
      </c>
      <c r="FU21" s="143">
        <f t="shared" si="58"/>
        <v>5.2999999999999992E-3</v>
      </c>
    </row>
    <row r="22" spans="1:177" x14ac:dyDescent="0.35">
      <c r="A22" t="s">
        <v>19</v>
      </c>
      <c r="B22" t="s">
        <v>211</v>
      </c>
      <c r="G22" t="s">
        <v>211</v>
      </c>
      <c r="H22" t="s">
        <v>211</v>
      </c>
      <c r="J22" t="s">
        <v>211</v>
      </c>
      <c r="O22" t="s">
        <v>211</v>
      </c>
      <c r="P22" t="s">
        <v>211</v>
      </c>
      <c r="Q22" t="s">
        <v>211</v>
      </c>
      <c r="R22" t="s">
        <v>211</v>
      </c>
      <c r="S22">
        <v>10.199999999999999</v>
      </c>
      <c r="T22">
        <v>0.37130000000000002</v>
      </c>
      <c r="U22">
        <v>236</v>
      </c>
      <c r="Z22">
        <f t="shared" si="15"/>
        <v>-10.199999999999999</v>
      </c>
      <c r="AA22">
        <f t="shared" si="16"/>
        <v>-0.37130000000000002</v>
      </c>
      <c r="AB22">
        <f t="shared" si="17"/>
        <v>-236</v>
      </c>
      <c r="AG22">
        <f t="shared" si="18"/>
        <v>0</v>
      </c>
      <c r="AH22">
        <f t="shared" si="19"/>
        <v>0</v>
      </c>
      <c r="AI22">
        <f t="shared" si="20"/>
        <v>0</v>
      </c>
      <c r="AK22">
        <v>56.912999999999997</v>
      </c>
      <c r="AL22">
        <v>0.26650000000000001</v>
      </c>
      <c r="AM22">
        <v>963</v>
      </c>
      <c r="AN22">
        <f t="shared" si="70"/>
        <v>56.912999999999997</v>
      </c>
      <c r="AO22">
        <f t="shared" si="71"/>
        <v>0.26650000000000001</v>
      </c>
      <c r="AP22">
        <f t="shared" si="72"/>
        <v>963</v>
      </c>
      <c r="AQ22" t="e">
        <f t="shared" si="24"/>
        <v>#DIV/0!</v>
      </c>
      <c r="AS22">
        <v>41.099600000000002</v>
      </c>
      <c r="AT22">
        <v>0.36631999999999998</v>
      </c>
      <c r="AU22">
        <v>559</v>
      </c>
      <c r="AV22">
        <f t="shared" si="25"/>
        <v>-15.813399999999994</v>
      </c>
      <c r="AW22">
        <f t="shared" si="1"/>
        <v>9.9819999999999964E-2</v>
      </c>
      <c r="AX22">
        <f t="shared" si="26"/>
        <v>404</v>
      </c>
      <c r="AY22">
        <f t="shared" si="27"/>
        <v>0.41952232606438211</v>
      </c>
      <c r="AZ22" t="s">
        <v>256</v>
      </c>
      <c r="BS22">
        <f t="shared" si="2"/>
        <v>-10.199999999999999</v>
      </c>
      <c r="BT22">
        <f t="shared" si="31"/>
        <v>-0.37130000000000002</v>
      </c>
      <c r="BU22">
        <f t="shared" si="3"/>
        <v>-236</v>
      </c>
      <c r="BW22">
        <v>32.496400000000001</v>
      </c>
      <c r="BX22">
        <v>0.37403999999999998</v>
      </c>
      <c r="BY22">
        <v>360</v>
      </c>
      <c r="BZ22">
        <f t="shared" si="32"/>
        <v>-8.6032000000000011</v>
      </c>
      <c r="CA22">
        <f t="shared" si="33"/>
        <v>7.7200000000000046E-3</v>
      </c>
      <c r="CB22">
        <f t="shared" si="34"/>
        <v>-199</v>
      </c>
      <c r="CC22" t="s">
        <v>233</v>
      </c>
      <c r="CD22">
        <f t="shared" si="35"/>
        <v>-0.35599284436493739</v>
      </c>
      <c r="CF22">
        <v>32.609000000000002</v>
      </c>
      <c r="CG22">
        <v>0.38455</v>
      </c>
      <c r="CH22">
        <v>360</v>
      </c>
      <c r="CI22">
        <f t="shared" si="36"/>
        <v>0.11260000000000048</v>
      </c>
      <c r="CJ22">
        <f t="shared" si="37"/>
        <v>1.0510000000000019E-2</v>
      </c>
      <c r="CK22">
        <f t="shared" si="38"/>
        <v>0</v>
      </c>
      <c r="CL22" t="s">
        <v>236</v>
      </c>
      <c r="CM22">
        <f t="shared" si="39"/>
        <v>0</v>
      </c>
      <c r="CR22">
        <f t="shared" si="40"/>
        <v>-32.609000000000002</v>
      </c>
      <c r="CS22">
        <f t="shared" si="41"/>
        <v>-0.38455</v>
      </c>
      <c r="CT22">
        <f t="shared" si="42"/>
        <v>-360</v>
      </c>
      <c r="CU22" t="s">
        <v>236</v>
      </c>
      <c r="CV22">
        <f t="shared" si="43"/>
        <v>-1</v>
      </c>
      <c r="CW22">
        <f t="shared" si="64"/>
        <v>1</v>
      </c>
      <c r="DA22">
        <v>32.813029999999998</v>
      </c>
      <c r="DB22">
        <v>0.34974</v>
      </c>
      <c r="DC22">
        <v>556</v>
      </c>
      <c r="DD22">
        <f t="shared" si="4"/>
        <v>-8.2865700000000047</v>
      </c>
      <c r="DE22">
        <f t="shared" si="5"/>
        <v>-1.6579999999999984E-2</v>
      </c>
      <c r="DF22">
        <f t="shared" si="6"/>
        <v>-3</v>
      </c>
      <c r="DG22">
        <f t="shared" si="7"/>
        <v>-5.3667262969588547E-3</v>
      </c>
      <c r="DH22">
        <f t="shared" si="8"/>
        <v>-4.5260974011792923E-2</v>
      </c>
      <c r="DZ22">
        <v>31.216799999999999</v>
      </c>
      <c r="EA22">
        <v>0.358377</v>
      </c>
      <c r="EB22">
        <v>372</v>
      </c>
      <c r="EC22">
        <f t="shared" si="9"/>
        <v>-1.5962299999999985</v>
      </c>
      <c r="ED22">
        <f t="shared" si="10"/>
        <v>8.6370000000000058E-3</v>
      </c>
      <c r="EE22">
        <f t="shared" si="11"/>
        <v>-184</v>
      </c>
      <c r="EF22">
        <f t="shared" si="12"/>
        <v>-0.33093525179856115</v>
      </c>
      <c r="EG22">
        <f t="shared" si="13"/>
        <v>2.4695488076857109E-2</v>
      </c>
      <c r="EL22">
        <f t="shared" si="44"/>
        <v>-31.216799999999999</v>
      </c>
      <c r="EM22">
        <f t="shared" si="45"/>
        <v>-0.358377</v>
      </c>
      <c r="EN22">
        <f t="shared" si="46"/>
        <v>-372</v>
      </c>
      <c r="EO22">
        <f t="shared" si="47"/>
        <v>-1</v>
      </c>
      <c r="EP22">
        <f t="shared" si="48"/>
        <v>-1</v>
      </c>
      <c r="FA22">
        <v>31.216799999999999</v>
      </c>
      <c r="FB22">
        <v>0.358377</v>
      </c>
      <c r="FC22">
        <v>372</v>
      </c>
      <c r="FE22">
        <v>23.667999999999999</v>
      </c>
      <c r="FF22">
        <v>0.65559999999999996</v>
      </c>
      <c r="FG22">
        <v>139</v>
      </c>
      <c r="FH22">
        <f t="shared" si="80"/>
        <v>-7.5488</v>
      </c>
      <c r="FI22">
        <f t="shared" si="81"/>
        <v>0.29722299999999996</v>
      </c>
      <c r="FJ22">
        <f t="shared" si="82"/>
        <v>-233</v>
      </c>
      <c r="FK22">
        <f t="shared" si="83"/>
        <v>-0.62634408602150538</v>
      </c>
      <c r="FL22">
        <f t="shared" si="84"/>
        <v>0.82935846887495557</v>
      </c>
      <c r="FO22">
        <v>0.35930000000000001</v>
      </c>
      <c r="FQ22">
        <f t="shared" si="54"/>
        <v>-23.667999999999999</v>
      </c>
      <c r="FR22">
        <f t="shared" si="55"/>
        <v>-0.29629999999999995</v>
      </c>
      <c r="FS22">
        <f t="shared" si="56"/>
        <v>-139</v>
      </c>
      <c r="FT22">
        <f t="shared" si="57"/>
        <v>-212.01952410006103</v>
      </c>
      <c r="FU22" s="143">
        <f t="shared" si="58"/>
        <v>9.2300000000000715E-4</v>
      </c>
    </row>
    <row r="23" spans="1:177" x14ac:dyDescent="0.35">
      <c r="A23" t="s">
        <v>12</v>
      </c>
      <c r="B23" t="s">
        <v>211</v>
      </c>
      <c r="E23" t="s">
        <v>211</v>
      </c>
      <c r="J23" t="s">
        <v>211</v>
      </c>
      <c r="O23" t="s">
        <v>211</v>
      </c>
      <c r="R23" t="s">
        <v>211</v>
      </c>
      <c r="S23">
        <v>14.93</v>
      </c>
      <c r="T23">
        <v>0.1002</v>
      </c>
      <c r="U23">
        <v>323</v>
      </c>
      <c r="Z23">
        <f t="shared" si="15"/>
        <v>-14.93</v>
      </c>
      <c r="AA23">
        <f t="shared" si="16"/>
        <v>-0.1002</v>
      </c>
      <c r="AB23">
        <f t="shared" si="17"/>
        <v>-323</v>
      </c>
      <c r="AK23">
        <v>74.535600000000002</v>
      </c>
      <c r="AL23">
        <v>0.13339999999999999</v>
      </c>
      <c r="AM23">
        <v>579</v>
      </c>
      <c r="AN23">
        <f t="shared" si="70"/>
        <v>74.535600000000002</v>
      </c>
      <c r="AO23">
        <f t="shared" si="71"/>
        <v>0.13339999999999999</v>
      </c>
      <c r="AP23">
        <f t="shared" si="72"/>
        <v>579</v>
      </c>
      <c r="AQ23" t="e">
        <f t="shared" si="24"/>
        <v>#DIV/0!</v>
      </c>
      <c r="AS23">
        <v>86.693399999999997</v>
      </c>
      <c r="AT23">
        <v>7.6909000000000005E-2</v>
      </c>
      <c r="AU23">
        <v>418</v>
      </c>
      <c r="AV23">
        <f t="shared" si="25"/>
        <v>12.157799999999995</v>
      </c>
      <c r="AW23">
        <f t="shared" si="1"/>
        <v>-5.6490999999999986E-2</v>
      </c>
      <c r="AX23">
        <f t="shared" si="26"/>
        <v>161</v>
      </c>
      <c r="AY23">
        <f t="shared" si="27"/>
        <v>0.27806563039723664</v>
      </c>
      <c r="AZ23" t="s">
        <v>256</v>
      </c>
      <c r="BP23">
        <v>15.04355</v>
      </c>
      <c r="BQ23">
        <v>9.3257999999999994E-2</v>
      </c>
      <c r="BR23">
        <v>829</v>
      </c>
      <c r="BS23">
        <f t="shared" si="2"/>
        <v>0.11355000000000004</v>
      </c>
      <c r="BT23">
        <f t="shared" si="31"/>
        <v>-6.9420000000000037E-3</v>
      </c>
      <c r="BU23">
        <f t="shared" si="3"/>
        <v>506</v>
      </c>
      <c r="BW23">
        <v>49.6509</v>
      </c>
      <c r="BX23">
        <v>8.6449999999999999E-2</v>
      </c>
      <c r="BY23">
        <v>249</v>
      </c>
      <c r="BZ23">
        <f t="shared" si="32"/>
        <v>-37.042499999999997</v>
      </c>
      <c r="CA23">
        <f t="shared" si="33"/>
        <v>9.5409999999999939E-3</v>
      </c>
      <c r="CB23">
        <f t="shared" si="34"/>
        <v>-169</v>
      </c>
      <c r="CC23" t="s">
        <v>233</v>
      </c>
      <c r="CD23">
        <f t="shared" si="35"/>
        <v>-0.40430622009569378</v>
      </c>
      <c r="CF23">
        <v>49.6509</v>
      </c>
      <c r="CG23">
        <v>8.6449999999999999E-2</v>
      </c>
      <c r="CH23">
        <v>249</v>
      </c>
      <c r="CI23">
        <f t="shared" si="36"/>
        <v>0</v>
      </c>
      <c r="CJ23">
        <f t="shared" si="37"/>
        <v>0</v>
      </c>
      <c r="CK23">
        <f t="shared" si="38"/>
        <v>0</v>
      </c>
      <c r="CL23" t="s">
        <v>235</v>
      </c>
      <c r="CM23">
        <f t="shared" si="39"/>
        <v>0</v>
      </c>
      <c r="CR23">
        <f t="shared" si="40"/>
        <v>-49.6509</v>
      </c>
      <c r="CS23">
        <f t="shared" si="41"/>
        <v>-8.6449999999999999E-2</v>
      </c>
      <c r="CT23">
        <f t="shared" si="42"/>
        <v>-249</v>
      </c>
      <c r="CU23" t="s">
        <v>236</v>
      </c>
      <c r="CV23">
        <f t="shared" si="43"/>
        <v>-1</v>
      </c>
      <c r="CW23">
        <f t="shared" si="64"/>
        <v>1</v>
      </c>
      <c r="DA23">
        <v>49.880879999999998</v>
      </c>
      <c r="DB23">
        <v>0.10521</v>
      </c>
      <c r="DC23">
        <v>409</v>
      </c>
      <c r="DD23">
        <f t="shared" si="4"/>
        <v>-36.812519999999999</v>
      </c>
      <c r="DE23">
        <f t="shared" si="5"/>
        <v>2.8300999999999993E-2</v>
      </c>
      <c r="DF23">
        <f t="shared" si="6"/>
        <v>-9</v>
      </c>
      <c r="DG23">
        <f t="shared" si="7"/>
        <v>-2.1531100478468901E-2</v>
      </c>
      <c r="DH23">
        <f t="shared" si="8"/>
        <v>0.36798034040229349</v>
      </c>
      <c r="DZ23">
        <v>50.084449999999997</v>
      </c>
      <c r="EA23">
        <v>0.10129000000000001</v>
      </c>
      <c r="EB23">
        <v>409</v>
      </c>
      <c r="EC23">
        <f t="shared" si="9"/>
        <v>0.20356999999999914</v>
      </c>
      <c r="ED23">
        <f t="shared" si="10"/>
        <v>-3.9199999999999929E-3</v>
      </c>
      <c r="EE23">
        <f t="shared" si="11"/>
        <v>0</v>
      </c>
      <c r="EF23">
        <f t="shared" si="12"/>
        <v>0</v>
      </c>
      <c r="EG23">
        <f t="shared" si="13"/>
        <v>-3.7258815701929411E-2</v>
      </c>
      <c r="EL23">
        <f t="shared" si="44"/>
        <v>-50.084449999999997</v>
      </c>
      <c r="EM23">
        <f t="shared" si="45"/>
        <v>-0.10129000000000001</v>
      </c>
      <c r="EN23">
        <f t="shared" si="46"/>
        <v>-409</v>
      </c>
      <c r="EO23">
        <f t="shared" si="47"/>
        <v>-1</v>
      </c>
      <c r="EP23">
        <f t="shared" si="48"/>
        <v>-1</v>
      </c>
      <c r="FA23">
        <v>50.084449999999997</v>
      </c>
      <c r="FB23">
        <v>0.10129000000000001</v>
      </c>
      <c r="FC23">
        <v>409</v>
      </c>
      <c r="FE23">
        <v>49.972700000000003</v>
      </c>
      <c r="FF23">
        <v>0.27189999999999998</v>
      </c>
      <c r="FG23">
        <v>222</v>
      </c>
      <c r="FH23">
        <f t="shared" si="80"/>
        <v>-0.11174999999999358</v>
      </c>
      <c r="FI23">
        <f t="shared" si="81"/>
        <v>0.17060999999999998</v>
      </c>
      <c r="FJ23">
        <f t="shared" si="82"/>
        <v>-187</v>
      </c>
      <c r="FK23">
        <f t="shared" si="83"/>
        <v>-0.45721271393643031</v>
      </c>
      <c r="FL23">
        <f t="shared" si="84"/>
        <v>1.6843716062790006</v>
      </c>
      <c r="FO23">
        <v>0.1381</v>
      </c>
      <c r="FQ23">
        <f t="shared" si="54"/>
        <v>-49.972700000000003</v>
      </c>
      <c r="FR23">
        <f t="shared" si="55"/>
        <v>-0.13379999999999997</v>
      </c>
      <c r="FS23">
        <f t="shared" si="56"/>
        <v>-222</v>
      </c>
      <c r="FT23">
        <f t="shared" si="57"/>
        <v>-816.47664582567131</v>
      </c>
      <c r="FU23" s="143">
        <f t="shared" si="58"/>
        <v>3.6810000000000009E-2</v>
      </c>
    </row>
    <row r="24" spans="1:177" x14ac:dyDescent="0.35">
      <c r="A24" t="s">
        <v>191</v>
      </c>
      <c r="B24" t="s">
        <v>211</v>
      </c>
      <c r="D24" t="s">
        <v>211</v>
      </c>
      <c r="J24" t="s">
        <v>211</v>
      </c>
      <c r="N24" t="s">
        <v>211</v>
      </c>
      <c r="R24" t="s">
        <v>211</v>
      </c>
      <c r="S24">
        <v>23.49</v>
      </c>
      <c r="T24">
        <v>0.1487</v>
      </c>
      <c r="U24">
        <v>283</v>
      </c>
      <c r="Z24">
        <f t="shared" si="15"/>
        <v>-23.49</v>
      </c>
      <c r="AA24">
        <f t="shared" si="16"/>
        <v>-0.1487</v>
      </c>
      <c r="AB24">
        <f t="shared" si="17"/>
        <v>-283</v>
      </c>
      <c r="AK24">
        <v>121.116</v>
      </c>
      <c r="AL24">
        <v>0.2165</v>
      </c>
      <c r="AM24">
        <v>462</v>
      </c>
      <c r="AN24">
        <f t="shared" si="70"/>
        <v>121.116</v>
      </c>
      <c r="AO24">
        <f t="shared" si="71"/>
        <v>0.2165</v>
      </c>
      <c r="AP24">
        <f t="shared" si="72"/>
        <v>462</v>
      </c>
      <c r="AQ24" t="e">
        <f t="shared" si="24"/>
        <v>#DIV/0!</v>
      </c>
      <c r="AS24">
        <v>126.21339999999999</v>
      </c>
      <c r="AT24">
        <v>0.23744999999999999</v>
      </c>
      <c r="AU24">
        <v>385</v>
      </c>
      <c r="AV24">
        <f t="shared" si="25"/>
        <v>5.0973999999999933</v>
      </c>
      <c r="AW24">
        <f t="shared" si="1"/>
        <v>2.0949999999999996E-2</v>
      </c>
      <c r="AX24">
        <f t="shared" si="26"/>
        <v>77</v>
      </c>
      <c r="AY24">
        <f t="shared" si="27"/>
        <v>0.16666666666666666</v>
      </c>
      <c r="BP24">
        <v>21.397960000000001</v>
      </c>
      <c r="BQ24">
        <v>0.14054</v>
      </c>
      <c r="BR24">
        <v>602</v>
      </c>
      <c r="BS24">
        <f t="shared" si="2"/>
        <v>-2.0920399999999972</v>
      </c>
      <c r="BT24">
        <f t="shared" si="31"/>
        <v>-8.1600000000000006E-3</v>
      </c>
      <c r="BU24">
        <f t="shared" si="3"/>
        <v>319</v>
      </c>
      <c r="BW24">
        <v>53.668999999999997</v>
      </c>
      <c r="BX24">
        <v>0.3085</v>
      </c>
      <c r="BY24">
        <v>268</v>
      </c>
      <c r="BZ24">
        <f t="shared" si="32"/>
        <v>-72.544399999999996</v>
      </c>
      <c r="CA24">
        <f t="shared" si="33"/>
        <v>7.1050000000000002E-2</v>
      </c>
      <c r="CB24">
        <f t="shared" si="34"/>
        <v>-117</v>
      </c>
      <c r="CC24" t="s">
        <v>234</v>
      </c>
      <c r="CD24">
        <f t="shared" si="35"/>
        <v>-0.30389610389610389</v>
      </c>
      <c r="CF24">
        <v>53.668999999999997</v>
      </c>
      <c r="CG24">
        <v>0.3085</v>
      </c>
      <c r="CH24">
        <v>268</v>
      </c>
      <c r="CI24">
        <f t="shared" si="36"/>
        <v>0</v>
      </c>
      <c r="CJ24">
        <f t="shared" si="37"/>
        <v>0</v>
      </c>
      <c r="CK24">
        <f t="shared" si="38"/>
        <v>0</v>
      </c>
      <c r="CL24" t="s">
        <v>234</v>
      </c>
      <c r="CM24">
        <f t="shared" si="39"/>
        <v>0</v>
      </c>
      <c r="CR24">
        <f t="shared" si="40"/>
        <v>-53.668999999999997</v>
      </c>
      <c r="CS24">
        <f t="shared" si="41"/>
        <v>-0.3085</v>
      </c>
      <c r="CT24">
        <f t="shared" si="42"/>
        <v>-268</v>
      </c>
      <c r="CU24" t="s">
        <v>236</v>
      </c>
      <c r="CV24">
        <f t="shared" si="43"/>
        <v>-1</v>
      </c>
      <c r="CW24">
        <f t="shared" si="64"/>
        <v>1</v>
      </c>
      <c r="DA24">
        <v>55.530940000000001</v>
      </c>
      <c r="DB24">
        <v>0.30409900000000001</v>
      </c>
      <c r="DC24">
        <v>375</v>
      </c>
      <c r="DD24">
        <f t="shared" si="4"/>
        <v>-70.682459999999992</v>
      </c>
      <c r="DE24">
        <f t="shared" si="5"/>
        <v>6.6649000000000014E-2</v>
      </c>
      <c r="DF24">
        <f t="shared" si="6"/>
        <v>-10</v>
      </c>
      <c r="DG24">
        <f t="shared" si="7"/>
        <v>-2.5974025974025976E-2</v>
      </c>
      <c r="DH24">
        <f t="shared" si="8"/>
        <v>0.28068646030743322</v>
      </c>
      <c r="DZ24">
        <v>56.780700000000003</v>
      </c>
      <c r="EA24">
        <v>0.29379</v>
      </c>
      <c r="EB24">
        <v>375</v>
      </c>
      <c r="EC24">
        <f t="shared" si="9"/>
        <v>1.249760000000002</v>
      </c>
      <c r="ED24">
        <f t="shared" si="10"/>
        <v>-1.0309000000000013E-2</v>
      </c>
      <c r="EE24">
        <f t="shared" si="11"/>
        <v>0</v>
      </c>
      <c r="EF24">
        <f t="shared" si="12"/>
        <v>0</v>
      </c>
      <c r="EG24">
        <f t="shared" si="13"/>
        <v>-3.3900144360882518E-2</v>
      </c>
      <c r="EL24">
        <f t="shared" si="44"/>
        <v>-56.780700000000003</v>
      </c>
      <c r="EM24">
        <f t="shared" si="45"/>
        <v>-0.29379</v>
      </c>
      <c r="EN24">
        <f t="shared" si="46"/>
        <v>-375</v>
      </c>
      <c r="EO24">
        <f t="shared" si="47"/>
        <v>-1</v>
      </c>
      <c r="EP24">
        <f t="shared" si="48"/>
        <v>-1</v>
      </c>
      <c r="FA24">
        <v>56.780700000000003</v>
      </c>
      <c r="FB24">
        <v>0.29379</v>
      </c>
      <c r="FC24">
        <v>375</v>
      </c>
      <c r="FE24">
        <v>58.003799999999998</v>
      </c>
      <c r="FF24">
        <v>0.37990000000000002</v>
      </c>
      <c r="FG24">
        <v>205</v>
      </c>
      <c r="FH24">
        <f t="shared" si="80"/>
        <v>1.2230999999999952</v>
      </c>
      <c r="FI24">
        <f t="shared" si="81"/>
        <v>8.611000000000002E-2</v>
      </c>
      <c r="FJ24">
        <f t="shared" si="82"/>
        <v>-170</v>
      </c>
      <c r="FK24">
        <f t="shared" si="83"/>
        <v>-0.45333333333333331</v>
      </c>
      <c r="FL24">
        <f t="shared" si="84"/>
        <v>0.29310051397256554</v>
      </c>
      <c r="FO24">
        <v>0.33239999999999997</v>
      </c>
      <c r="FQ24">
        <f t="shared" si="54"/>
        <v>-58.003799999999998</v>
      </c>
      <c r="FR24">
        <f t="shared" si="55"/>
        <v>-4.7500000000000042E-2</v>
      </c>
      <c r="FS24">
        <f t="shared" si="56"/>
        <v>-205</v>
      </c>
      <c r="FT24">
        <f t="shared" si="57"/>
        <v>-539.61568833903652</v>
      </c>
      <c r="FU24" s="143">
        <f t="shared" si="58"/>
        <v>3.8609999999999978E-2</v>
      </c>
    </row>
    <row r="25" spans="1:177" x14ac:dyDescent="0.35">
      <c r="A25" t="s">
        <v>37</v>
      </c>
      <c r="B25" t="s">
        <v>211</v>
      </c>
      <c r="E25" s="75" t="s">
        <v>211</v>
      </c>
      <c r="G25" s="61"/>
      <c r="H25" t="s">
        <v>211</v>
      </c>
      <c r="J25" t="s">
        <v>211</v>
      </c>
      <c r="N25" t="s">
        <v>211</v>
      </c>
      <c r="P25" t="s">
        <v>211</v>
      </c>
      <c r="Q25" t="s">
        <v>211</v>
      </c>
      <c r="R25" t="s">
        <v>211</v>
      </c>
      <c r="S25">
        <v>17.02</v>
      </c>
      <c r="T25">
        <v>0.21240000000000001</v>
      </c>
      <c r="U25">
        <v>204</v>
      </c>
      <c r="W25">
        <v>20.657</v>
      </c>
      <c r="X25">
        <v>0.27250000000000002</v>
      </c>
      <c r="Y25">
        <v>286</v>
      </c>
      <c r="Z25">
        <f t="shared" si="15"/>
        <v>3.6370000000000005</v>
      </c>
      <c r="AA25">
        <f t="shared" si="16"/>
        <v>6.0100000000000015E-2</v>
      </c>
      <c r="AB25">
        <f t="shared" si="17"/>
        <v>82</v>
      </c>
      <c r="AK25">
        <v>98.161590000000004</v>
      </c>
      <c r="AL25">
        <v>0.26608999999999999</v>
      </c>
      <c r="AM25">
        <v>599</v>
      </c>
      <c r="AN25">
        <f t="shared" si="70"/>
        <v>98.161590000000004</v>
      </c>
      <c r="AO25">
        <f t="shared" si="71"/>
        <v>0.26608999999999999</v>
      </c>
      <c r="AP25">
        <f t="shared" si="72"/>
        <v>599</v>
      </c>
      <c r="AQ25" t="e">
        <f t="shared" si="24"/>
        <v>#DIV/0!</v>
      </c>
      <c r="AS25">
        <v>112.77500000000001</v>
      </c>
      <c r="AT25">
        <v>0.25979999999999998</v>
      </c>
      <c r="AU25">
        <v>341</v>
      </c>
      <c r="AV25">
        <f t="shared" si="25"/>
        <v>14.613410000000002</v>
      </c>
      <c r="AW25">
        <f t="shared" si="1"/>
        <v>-6.2900000000000178E-3</v>
      </c>
      <c r="AX25">
        <f t="shared" si="26"/>
        <v>258</v>
      </c>
      <c r="AY25">
        <f t="shared" si="27"/>
        <v>0.43071786310517529</v>
      </c>
      <c r="AZ25" t="s">
        <v>255</v>
      </c>
      <c r="BS25">
        <f t="shared" si="2"/>
        <v>-17.02</v>
      </c>
      <c r="BT25">
        <f t="shared" si="31"/>
        <v>-0.21240000000000001</v>
      </c>
      <c r="BU25">
        <f t="shared" si="3"/>
        <v>-204</v>
      </c>
      <c r="BW25">
        <v>58.146000000000001</v>
      </c>
      <c r="BX25">
        <v>0.32500000000000001</v>
      </c>
      <c r="BY25">
        <v>250</v>
      </c>
      <c r="BZ25">
        <f t="shared" si="32"/>
        <v>-54.629000000000005</v>
      </c>
      <c r="CA25">
        <f t="shared" si="33"/>
        <v>6.5200000000000036E-2</v>
      </c>
      <c r="CB25">
        <f t="shared" si="34"/>
        <v>-91</v>
      </c>
      <c r="CC25" t="s">
        <v>234</v>
      </c>
      <c r="CD25">
        <f t="shared" si="35"/>
        <v>-0.26686217008797652</v>
      </c>
      <c r="CF25">
        <v>58.146000000000001</v>
      </c>
      <c r="CG25">
        <v>0.32500000000000001</v>
      </c>
      <c r="CH25">
        <v>250</v>
      </c>
      <c r="CI25">
        <f t="shared" si="36"/>
        <v>0</v>
      </c>
      <c r="CJ25">
        <f t="shared" si="37"/>
        <v>0</v>
      </c>
      <c r="CK25">
        <f t="shared" si="38"/>
        <v>0</v>
      </c>
      <c r="CL25" t="s">
        <v>234</v>
      </c>
      <c r="CM25">
        <f t="shared" si="39"/>
        <v>0</v>
      </c>
      <c r="CR25">
        <f t="shared" si="40"/>
        <v>-58.146000000000001</v>
      </c>
      <c r="CS25">
        <f t="shared" si="41"/>
        <v>-0.32500000000000001</v>
      </c>
      <c r="CT25">
        <f t="shared" si="42"/>
        <v>-250</v>
      </c>
      <c r="CU25" t="s">
        <v>236</v>
      </c>
      <c r="CV25">
        <f t="shared" si="43"/>
        <v>-1</v>
      </c>
      <c r="CW25">
        <f t="shared" si="64"/>
        <v>1</v>
      </c>
      <c r="DA25">
        <v>69.757549999999995</v>
      </c>
      <c r="DB25">
        <v>0.26683899999999999</v>
      </c>
      <c r="DC25">
        <v>332</v>
      </c>
      <c r="DD25">
        <f t="shared" si="4"/>
        <v>-43.017450000000011</v>
      </c>
      <c r="DE25">
        <f t="shared" si="5"/>
        <v>7.0390000000000175E-3</v>
      </c>
      <c r="DF25">
        <f t="shared" si="6"/>
        <v>-9</v>
      </c>
      <c r="DG25">
        <f t="shared" si="7"/>
        <v>-2.6392961876832845E-2</v>
      </c>
      <c r="DH25">
        <f t="shared" si="8"/>
        <v>2.7093918398768353E-2</v>
      </c>
      <c r="DZ25">
        <v>68.595699999999994</v>
      </c>
      <c r="EA25">
        <v>0.28615000000000002</v>
      </c>
      <c r="EB25">
        <v>332</v>
      </c>
      <c r="EC25">
        <f t="shared" si="9"/>
        <v>-1.1618500000000012</v>
      </c>
      <c r="ED25">
        <f t="shared" si="10"/>
        <v>1.9311000000000023E-2</v>
      </c>
      <c r="EE25">
        <f t="shared" si="11"/>
        <v>0</v>
      </c>
      <c r="EF25">
        <f t="shared" si="12"/>
        <v>0</v>
      </c>
      <c r="EG25">
        <f t="shared" si="13"/>
        <v>7.2369481222759879E-2</v>
      </c>
      <c r="EL25">
        <f t="shared" si="44"/>
        <v>-68.595699999999994</v>
      </c>
      <c r="EM25">
        <f t="shared" si="45"/>
        <v>-0.28615000000000002</v>
      </c>
      <c r="EN25">
        <f t="shared" si="46"/>
        <v>-332</v>
      </c>
      <c r="EO25">
        <f t="shared" si="47"/>
        <v>-1</v>
      </c>
      <c r="EP25">
        <f t="shared" si="48"/>
        <v>-1</v>
      </c>
      <c r="FA25">
        <v>68.595699999999994</v>
      </c>
      <c r="FB25">
        <v>0.28615000000000002</v>
      </c>
      <c r="FC25">
        <v>332</v>
      </c>
      <c r="FE25">
        <v>70.634</v>
      </c>
      <c r="FF25">
        <v>0.31698999999999999</v>
      </c>
      <c r="FG25">
        <v>208</v>
      </c>
      <c r="FH25">
        <f t="shared" si="80"/>
        <v>2.0383000000000067</v>
      </c>
      <c r="FI25">
        <f t="shared" si="81"/>
        <v>3.0839999999999979E-2</v>
      </c>
      <c r="FJ25">
        <f t="shared" si="82"/>
        <v>-124</v>
      </c>
      <c r="FK25">
        <f t="shared" si="83"/>
        <v>-0.37349397590361444</v>
      </c>
      <c r="FL25">
        <f t="shared" si="84"/>
        <v>0.10777564214572768</v>
      </c>
      <c r="FO25">
        <v>0.27610000000000001</v>
      </c>
      <c r="FQ25">
        <f t="shared" si="54"/>
        <v>-70.634</v>
      </c>
      <c r="FR25">
        <f t="shared" si="55"/>
        <v>-4.0889999999999982E-2</v>
      </c>
      <c r="FS25">
        <f t="shared" si="56"/>
        <v>-208</v>
      </c>
      <c r="FT25">
        <f t="shared" si="57"/>
        <v>-656.17211899429003</v>
      </c>
      <c r="FU25" s="143">
        <f t="shared" si="58"/>
        <v>-1.0050000000000003E-2</v>
      </c>
    </row>
    <row r="26" spans="1:177" x14ac:dyDescent="0.35">
      <c r="A26" t="s">
        <v>15</v>
      </c>
      <c r="B26" t="s">
        <v>211</v>
      </c>
      <c r="E26" s="75" t="s">
        <v>211</v>
      </c>
      <c r="F26" s="61"/>
      <c r="H26" t="s">
        <v>211</v>
      </c>
      <c r="I26" s="61"/>
      <c r="J26" s="75" t="s">
        <v>211</v>
      </c>
      <c r="O26" t="s">
        <v>211</v>
      </c>
      <c r="P26" t="s">
        <v>211</v>
      </c>
      <c r="Q26" t="s">
        <v>211</v>
      </c>
      <c r="R26" t="s">
        <v>211</v>
      </c>
      <c r="S26">
        <v>10.1</v>
      </c>
      <c r="T26">
        <v>0.3599</v>
      </c>
      <c r="U26">
        <v>220</v>
      </c>
      <c r="W26">
        <v>14.15</v>
      </c>
      <c r="X26">
        <v>0.26519999999999999</v>
      </c>
      <c r="Y26">
        <v>341</v>
      </c>
      <c r="Z26">
        <f t="shared" si="15"/>
        <v>4.0500000000000007</v>
      </c>
      <c r="AA26">
        <f t="shared" si="16"/>
        <v>-9.4700000000000006E-2</v>
      </c>
      <c r="AB26">
        <f t="shared" si="17"/>
        <v>121</v>
      </c>
      <c r="AK26">
        <v>72.231539999999995</v>
      </c>
      <c r="AL26">
        <v>0.2412</v>
      </c>
      <c r="AM26">
        <v>795</v>
      </c>
      <c r="AN26">
        <f t="shared" si="70"/>
        <v>72.231539999999995</v>
      </c>
      <c r="AO26">
        <f t="shared" si="71"/>
        <v>0.2412</v>
      </c>
      <c r="AP26">
        <f t="shared" si="72"/>
        <v>795</v>
      </c>
      <c r="AQ26" t="e">
        <f t="shared" si="24"/>
        <v>#DIV/0!</v>
      </c>
      <c r="AS26">
        <v>65.240600000000001</v>
      </c>
      <c r="AT26">
        <v>0.2424</v>
      </c>
      <c r="AU26">
        <v>442</v>
      </c>
      <c r="AV26">
        <f t="shared" si="25"/>
        <v>-6.9909399999999948</v>
      </c>
      <c r="AW26">
        <f t="shared" si="1"/>
        <v>1.2000000000000066E-3</v>
      </c>
      <c r="AX26">
        <f t="shared" si="26"/>
        <v>353</v>
      </c>
      <c r="AY26">
        <f t="shared" si="27"/>
        <v>0.44402515723270441</v>
      </c>
      <c r="BS26">
        <f t="shared" si="2"/>
        <v>-10.1</v>
      </c>
      <c r="BT26">
        <f t="shared" si="31"/>
        <v>-0.3599</v>
      </c>
      <c r="BU26">
        <f t="shared" si="3"/>
        <v>-220</v>
      </c>
      <c r="BW26">
        <v>37.952599999999997</v>
      </c>
      <c r="BX26">
        <v>0.22056999999999999</v>
      </c>
      <c r="BY26">
        <v>291</v>
      </c>
      <c r="BZ26">
        <f t="shared" si="32"/>
        <v>-27.288000000000004</v>
      </c>
      <c r="CA26">
        <f t="shared" si="33"/>
        <v>-2.1830000000000016E-2</v>
      </c>
      <c r="CB26">
        <f t="shared" si="34"/>
        <v>-151</v>
      </c>
      <c r="CC26" t="s">
        <v>237</v>
      </c>
      <c r="CD26">
        <f t="shared" si="35"/>
        <v>-0.34162895927601811</v>
      </c>
      <c r="CF26">
        <v>37.952599999999997</v>
      </c>
      <c r="CG26">
        <v>0.22056999999999999</v>
      </c>
      <c r="CH26">
        <v>291</v>
      </c>
      <c r="CI26">
        <f t="shared" si="36"/>
        <v>0</v>
      </c>
      <c r="CJ26">
        <f t="shared" si="37"/>
        <v>0</v>
      </c>
      <c r="CK26">
        <f t="shared" si="38"/>
        <v>0</v>
      </c>
      <c r="CL26" t="s">
        <v>236</v>
      </c>
      <c r="CM26">
        <f t="shared" si="39"/>
        <v>0</v>
      </c>
      <c r="CR26">
        <f t="shared" si="40"/>
        <v>-37.952599999999997</v>
      </c>
      <c r="CS26">
        <f t="shared" si="41"/>
        <v>-0.22056999999999999</v>
      </c>
      <c r="CT26">
        <f t="shared" si="42"/>
        <v>-291</v>
      </c>
      <c r="CU26" t="s">
        <v>236</v>
      </c>
      <c r="CV26">
        <f t="shared" si="43"/>
        <v>-1</v>
      </c>
      <c r="CW26">
        <f t="shared" si="64"/>
        <v>1</v>
      </c>
      <c r="DA26">
        <v>45.985799999999998</v>
      </c>
      <c r="DB26">
        <v>0.18834000000000001</v>
      </c>
      <c r="DC26">
        <v>436</v>
      </c>
      <c r="DD26">
        <f t="shared" si="4"/>
        <v>-19.254800000000003</v>
      </c>
      <c r="DE26">
        <f t="shared" si="5"/>
        <v>-5.4059999999999997E-2</v>
      </c>
      <c r="DF26">
        <f t="shared" si="6"/>
        <v>-6</v>
      </c>
      <c r="DG26">
        <f t="shared" si="7"/>
        <v>-1.3574660633484163E-2</v>
      </c>
      <c r="DH26">
        <f t="shared" si="8"/>
        <v>-0.223019801980198</v>
      </c>
      <c r="DZ26">
        <v>45.677950000000003</v>
      </c>
      <c r="EA26">
        <v>0.22356999999999999</v>
      </c>
      <c r="EB26">
        <v>436</v>
      </c>
      <c r="EC26">
        <f t="shared" si="9"/>
        <v>-0.30784999999999485</v>
      </c>
      <c r="ED26">
        <f t="shared" si="10"/>
        <v>3.5229999999999984E-2</v>
      </c>
      <c r="EE26">
        <f t="shared" si="11"/>
        <v>0</v>
      </c>
      <c r="EF26">
        <f t="shared" si="12"/>
        <v>0</v>
      </c>
      <c r="EG26">
        <f t="shared" si="13"/>
        <v>0.18705532547520431</v>
      </c>
      <c r="EL26">
        <f t="shared" si="44"/>
        <v>-45.677950000000003</v>
      </c>
      <c r="EM26">
        <f t="shared" si="45"/>
        <v>-0.22356999999999999</v>
      </c>
      <c r="EN26">
        <f t="shared" si="46"/>
        <v>-436</v>
      </c>
      <c r="EO26">
        <f t="shared" si="47"/>
        <v>-1</v>
      </c>
      <c r="EP26">
        <f t="shared" si="48"/>
        <v>-1</v>
      </c>
      <c r="FA26">
        <v>45.677950000000003</v>
      </c>
      <c r="FB26">
        <v>0.22356999999999999</v>
      </c>
      <c r="FC26">
        <v>436</v>
      </c>
      <c r="FE26">
        <v>37.959000000000003</v>
      </c>
      <c r="FF26">
        <v>0.32990000000000003</v>
      </c>
      <c r="FG26">
        <v>242</v>
      </c>
      <c r="FH26">
        <f t="shared" si="80"/>
        <v>-7.7189499999999995</v>
      </c>
      <c r="FI26">
        <f t="shared" si="81"/>
        <v>0.10633000000000004</v>
      </c>
      <c r="FJ26">
        <f t="shared" si="82"/>
        <v>-194</v>
      </c>
      <c r="FK26">
        <f t="shared" si="83"/>
        <v>-0.44495412844036697</v>
      </c>
      <c r="FL26">
        <f t="shared" si="84"/>
        <v>0.47560048307017955</v>
      </c>
      <c r="FO26">
        <v>0.19620000000000001</v>
      </c>
      <c r="FQ26">
        <f t="shared" si="54"/>
        <v>-37.959000000000003</v>
      </c>
      <c r="FR26">
        <f>FO26-FF26</f>
        <v>-0.13370000000000001</v>
      </c>
      <c r="FS26">
        <f t="shared" si="56"/>
        <v>-242</v>
      </c>
      <c r="FT26">
        <f t="shared" si="57"/>
        <v>-733.55562291603508</v>
      </c>
      <c r="FU26" s="143">
        <f t="shared" si="58"/>
        <v>-2.7369999999999978E-2</v>
      </c>
    </row>
    <row r="27" spans="1:177" x14ac:dyDescent="0.35">
      <c r="A27" t="s">
        <v>22</v>
      </c>
      <c r="B27" t="s">
        <v>211</v>
      </c>
      <c r="F27" t="s">
        <v>211</v>
      </c>
      <c r="H27" t="s">
        <v>211</v>
      </c>
      <c r="J27" s="75" t="s">
        <v>211</v>
      </c>
      <c r="M27" s="61"/>
      <c r="N27" t="s">
        <v>211</v>
      </c>
      <c r="P27" t="s">
        <v>211</v>
      </c>
      <c r="Q27" t="s">
        <v>211</v>
      </c>
      <c r="R27" t="s">
        <v>211</v>
      </c>
      <c r="S27">
        <v>22.76</v>
      </c>
      <c r="T27">
        <v>0.27900000000000003</v>
      </c>
      <c r="U27">
        <v>174</v>
      </c>
      <c r="W27">
        <v>20.295200000000001</v>
      </c>
      <c r="X27">
        <v>0.36109999999999998</v>
      </c>
      <c r="Y27">
        <v>250</v>
      </c>
      <c r="Z27">
        <f t="shared" si="15"/>
        <v>-2.4648000000000003</v>
      </c>
      <c r="AA27">
        <f t="shared" si="16"/>
        <v>8.2099999999999951E-2</v>
      </c>
      <c r="AB27">
        <f t="shared" si="17"/>
        <v>76</v>
      </c>
      <c r="AK27">
        <v>83.323599999999999</v>
      </c>
      <c r="AL27">
        <v>0.31533</v>
      </c>
      <c r="AM27">
        <v>421</v>
      </c>
      <c r="AN27">
        <f t="shared" si="70"/>
        <v>83.323599999999999</v>
      </c>
      <c r="AO27">
        <f t="shared" si="71"/>
        <v>0.31533</v>
      </c>
      <c r="AP27">
        <f t="shared" si="72"/>
        <v>421</v>
      </c>
      <c r="AQ27" t="e">
        <f t="shared" si="24"/>
        <v>#DIV/0!</v>
      </c>
      <c r="AS27">
        <v>85.118799999999993</v>
      </c>
      <c r="AT27">
        <v>0.35922999999999999</v>
      </c>
      <c r="AU27">
        <v>354</v>
      </c>
      <c r="AV27">
        <f t="shared" si="25"/>
        <v>1.7951999999999941</v>
      </c>
      <c r="AW27">
        <f t="shared" si="1"/>
        <v>4.3899999999999995E-2</v>
      </c>
      <c r="AX27">
        <f t="shared" si="26"/>
        <v>67</v>
      </c>
      <c r="AY27">
        <f t="shared" si="27"/>
        <v>0.15914489311163896</v>
      </c>
      <c r="BS27">
        <f t="shared" si="2"/>
        <v>-22.76</v>
      </c>
      <c r="BT27">
        <f t="shared" si="31"/>
        <v>-0.27900000000000003</v>
      </c>
      <c r="BU27">
        <f t="shared" si="3"/>
        <v>-174</v>
      </c>
      <c r="BW27">
        <v>67.499399999999994</v>
      </c>
      <c r="BX27">
        <v>0.32174999999999998</v>
      </c>
      <c r="BY27">
        <v>190</v>
      </c>
      <c r="BZ27">
        <f t="shared" si="32"/>
        <v>-17.619399999999999</v>
      </c>
      <c r="CA27">
        <f t="shared" si="33"/>
        <v>-3.7480000000000013E-2</v>
      </c>
      <c r="CB27">
        <f t="shared" si="34"/>
        <v>-164</v>
      </c>
      <c r="CC27" t="s">
        <v>233</v>
      </c>
      <c r="CD27">
        <f t="shared" si="35"/>
        <v>-0.4632768361581921</v>
      </c>
      <c r="CF27">
        <v>67.917900000000003</v>
      </c>
      <c r="CG27">
        <v>0.31134000000000001</v>
      </c>
      <c r="CH27">
        <v>190</v>
      </c>
      <c r="CI27">
        <f t="shared" si="36"/>
        <v>0.41850000000000875</v>
      </c>
      <c r="CJ27">
        <f t="shared" si="37"/>
        <v>-1.0409999999999975E-2</v>
      </c>
      <c r="CK27">
        <f t="shared" si="38"/>
        <v>0</v>
      </c>
      <c r="CL27" t="s">
        <v>234</v>
      </c>
      <c r="CM27">
        <f t="shared" si="39"/>
        <v>0</v>
      </c>
      <c r="CR27">
        <f t="shared" si="40"/>
        <v>-67.917900000000003</v>
      </c>
      <c r="CS27">
        <f t="shared" si="41"/>
        <v>-0.31134000000000001</v>
      </c>
      <c r="CT27">
        <f t="shared" si="42"/>
        <v>-190</v>
      </c>
      <c r="CU27" t="s">
        <v>236</v>
      </c>
      <c r="CV27">
        <f t="shared" si="43"/>
        <v>-1</v>
      </c>
      <c r="CW27">
        <f t="shared" si="64"/>
        <v>1</v>
      </c>
      <c r="DA27">
        <v>66.401229999999998</v>
      </c>
      <c r="DB27">
        <v>0.31353439999999999</v>
      </c>
      <c r="DC27">
        <v>350</v>
      </c>
      <c r="DD27">
        <f t="shared" si="4"/>
        <v>-18.717569999999995</v>
      </c>
      <c r="DE27">
        <f t="shared" si="5"/>
        <v>-4.5695600000000003E-2</v>
      </c>
      <c r="DF27">
        <f t="shared" si="6"/>
        <v>-4</v>
      </c>
      <c r="DG27">
        <f t="shared" si="7"/>
        <v>-1.1299435028248588E-2</v>
      </c>
      <c r="DH27">
        <f t="shared" si="8"/>
        <v>-0.12720429808200875</v>
      </c>
      <c r="DZ27">
        <v>66.204700000000003</v>
      </c>
      <c r="EA27">
        <v>0.30238999999999999</v>
      </c>
      <c r="EB27">
        <v>350</v>
      </c>
      <c r="EC27">
        <f t="shared" si="9"/>
        <v>-0.19652999999999565</v>
      </c>
      <c r="ED27">
        <f t="shared" si="10"/>
        <v>-1.1144399999999999E-2</v>
      </c>
      <c r="EE27">
        <f t="shared" si="11"/>
        <v>0</v>
      </c>
      <c r="EF27">
        <f t="shared" si="12"/>
        <v>0</v>
      </c>
      <c r="EG27">
        <f t="shared" si="13"/>
        <v>-3.5544425109334095E-2</v>
      </c>
      <c r="EL27">
        <f t="shared" si="44"/>
        <v>-66.204700000000003</v>
      </c>
      <c r="EM27">
        <f t="shared" si="45"/>
        <v>-0.30238999999999999</v>
      </c>
      <c r="EN27">
        <f t="shared" si="46"/>
        <v>-350</v>
      </c>
      <c r="EO27">
        <f t="shared" si="47"/>
        <v>-1</v>
      </c>
      <c r="EP27">
        <f t="shared" si="48"/>
        <v>-1</v>
      </c>
      <c r="FA27">
        <v>66.204700000000003</v>
      </c>
      <c r="FB27">
        <v>0.30238999999999999</v>
      </c>
      <c r="FC27">
        <v>350</v>
      </c>
      <c r="FE27">
        <v>60.482399999999998</v>
      </c>
      <c r="FF27">
        <v>0.36575999999999997</v>
      </c>
      <c r="FG27">
        <v>258</v>
      </c>
      <c r="FH27">
        <f t="shared" si="80"/>
        <v>-5.7223000000000042</v>
      </c>
      <c r="FI27">
        <f t="shared" si="81"/>
        <v>6.3369999999999982E-2</v>
      </c>
      <c r="FJ27">
        <f t="shared" si="82"/>
        <v>-92</v>
      </c>
      <c r="FK27">
        <f t="shared" si="83"/>
        <v>-0.26285714285714284</v>
      </c>
      <c r="FL27">
        <f t="shared" si="84"/>
        <v>0.20956380832699489</v>
      </c>
      <c r="FO27">
        <v>0.32097999999999999</v>
      </c>
      <c r="FQ27">
        <f t="shared" si="54"/>
        <v>-60.482399999999998</v>
      </c>
      <c r="FR27">
        <f t="shared" si="55"/>
        <v>-4.4779999999999986E-2</v>
      </c>
      <c r="FS27">
        <f t="shared" si="56"/>
        <v>-258</v>
      </c>
      <c r="FT27">
        <f t="shared" si="57"/>
        <v>-705.38057742782155</v>
      </c>
      <c r="FU27" s="143">
        <f t="shared" si="58"/>
        <v>1.8589999999999995E-2</v>
      </c>
    </row>
    <row r="28" spans="1:177" x14ac:dyDescent="0.35">
      <c r="A28" t="s">
        <v>10</v>
      </c>
      <c r="B28" t="s">
        <v>211</v>
      </c>
      <c r="F28" s="75" t="s">
        <v>211</v>
      </c>
      <c r="G28" s="61"/>
      <c r="H28" t="s">
        <v>211</v>
      </c>
      <c r="I28" s="78"/>
      <c r="M28" s="75" t="s">
        <v>211</v>
      </c>
      <c r="N28" t="s">
        <v>211</v>
      </c>
      <c r="P28" t="s">
        <v>211</v>
      </c>
      <c r="Q28" t="s">
        <v>211</v>
      </c>
      <c r="R28" t="s">
        <v>211</v>
      </c>
      <c r="S28">
        <v>30.57</v>
      </c>
      <c r="T28">
        <v>0.26269999999999999</v>
      </c>
      <c r="U28">
        <v>165</v>
      </c>
      <c r="W28">
        <v>30.59</v>
      </c>
      <c r="X28">
        <v>0.24249999999999999</v>
      </c>
      <c r="Y28">
        <v>179</v>
      </c>
      <c r="Z28">
        <f t="shared" si="15"/>
        <v>1.9999999999999574E-2</v>
      </c>
      <c r="AA28">
        <f t="shared" si="16"/>
        <v>-2.0199999999999996E-2</v>
      </c>
      <c r="AB28">
        <f t="shared" si="17"/>
        <v>14</v>
      </c>
      <c r="AK28">
        <v>119.6892</v>
      </c>
      <c r="AL28">
        <v>0.22966</v>
      </c>
      <c r="AM28">
        <v>408</v>
      </c>
      <c r="AN28">
        <f t="shared" si="70"/>
        <v>119.6892</v>
      </c>
      <c r="AO28">
        <f t="shared" si="71"/>
        <v>0.22966</v>
      </c>
      <c r="AP28">
        <f t="shared" si="72"/>
        <v>408</v>
      </c>
      <c r="AQ28" t="e">
        <f t="shared" si="24"/>
        <v>#DIV/0!</v>
      </c>
      <c r="AS28">
        <v>119.3027</v>
      </c>
      <c r="AT28">
        <v>0.22609000000000001</v>
      </c>
      <c r="AU28">
        <v>211</v>
      </c>
      <c r="AV28">
        <f t="shared" si="25"/>
        <v>-0.38649999999999807</v>
      </c>
      <c r="AW28">
        <f t="shared" si="1"/>
        <v>-3.5699999999999898E-3</v>
      </c>
      <c r="AX28">
        <f t="shared" si="26"/>
        <v>197</v>
      </c>
      <c r="AY28">
        <f t="shared" si="27"/>
        <v>0.48284313725490197</v>
      </c>
      <c r="BS28">
        <f t="shared" si="2"/>
        <v>-30.57</v>
      </c>
      <c r="BT28">
        <f t="shared" si="31"/>
        <v>-0.26269999999999999</v>
      </c>
      <c r="BU28">
        <f t="shared" si="3"/>
        <v>-165</v>
      </c>
      <c r="BW28">
        <v>74.373000000000005</v>
      </c>
      <c r="BX28">
        <v>0.41049999999999998</v>
      </c>
      <c r="BY28">
        <v>166</v>
      </c>
      <c r="BZ28">
        <f t="shared" si="32"/>
        <v>-44.929699999999997</v>
      </c>
      <c r="CA28">
        <f t="shared" si="33"/>
        <v>0.18440999999999996</v>
      </c>
      <c r="CB28">
        <f t="shared" si="34"/>
        <v>-45</v>
      </c>
      <c r="CC28" t="s">
        <v>236</v>
      </c>
      <c r="CD28">
        <f t="shared" si="35"/>
        <v>-0.2132701421800948</v>
      </c>
      <c r="CF28">
        <v>74.373099999999994</v>
      </c>
      <c r="CG28">
        <v>0.41049999999999998</v>
      </c>
      <c r="CH28">
        <v>166</v>
      </c>
      <c r="CI28">
        <f t="shared" si="36"/>
        <v>9.9999999989108801E-5</v>
      </c>
      <c r="CJ28">
        <f t="shared" si="37"/>
        <v>0</v>
      </c>
      <c r="CK28">
        <f t="shared" si="38"/>
        <v>0</v>
      </c>
      <c r="CL28" t="s">
        <v>236</v>
      </c>
      <c r="CM28">
        <f t="shared" si="39"/>
        <v>0</v>
      </c>
      <c r="CR28">
        <f t="shared" si="40"/>
        <v>-74.373099999999994</v>
      </c>
      <c r="CS28">
        <f t="shared" si="41"/>
        <v>-0.41049999999999998</v>
      </c>
      <c r="CT28">
        <f t="shared" si="42"/>
        <v>-166</v>
      </c>
      <c r="CU28" t="s">
        <v>236</v>
      </c>
      <c r="CV28">
        <f t="shared" si="43"/>
        <v>-1</v>
      </c>
      <c r="CW28">
        <f t="shared" si="64"/>
        <v>1</v>
      </c>
      <c r="DA28">
        <v>73.006399999999999</v>
      </c>
      <c r="DB28">
        <v>0.288545</v>
      </c>
      <c r="DC28">
        <v>204</v>
      </c>
      <c r="DD28">
        <f t="shared" si="4"/>
        <v>-46.296300000000002</v>
      </c>
      <c r="DE28">
        <f t="shared" si="5"/>
        <v>6.2454999999999983E-2</v>
      </c>
      <c r="DF28">
        <f t="shared" si="6"/>
        <v>-7</v>
      </c>
      <c r="DG28">
        <f t="shared" si="7"/>
        <v>-3.3175355450236969E-2</v>
      </c>
      <c r="DH28">
        <f t="shared" si="8"/>
        <v>0.27623955062143385</v>
      </c>
      <c r="DZ28">
        <v>71.670400000000001</v>
      </c>
      <c r="EA28">
        <v>0.28370000000000001</v>
      </c>
      <c r="EB28">
        <v>204</v>
      </c>
      <c r="EC28">
        <f t="shared" si="9"/>
        <v>-1.3359999999999985</v>
      </c>
      <c r="ED28">
        <f t="shared" si="10"/>
        <v>-4.8449999999999882E-3</v>
      </c>
      <c r="EE28">
        <f t="shared" si="11"/>
        <v>0</v>
      </c>
      <c r="EF28">
        <f t="shared" si="12"/>
        <v>0</v>
      </c>
      <c r="EG28">
        <f t="shared" si="13"/>
        <v>-1.6791141762983203E-2</v>
      </c>
      <c r="EL28">
        <f t="shared" si="44"/>
        <v>-71.670400000000001</v>
      </c>
      <c r="EM28">
        <f t="shared" si="45"/>
        <v>-0.28370000000000001</v>
      </c>
      <c r="EN28">
        <f t="shared" si="46"/>
        <v>-204</v>
      </c>
      <c r="EO28">
        <f t="shared" si="47"/>
        <v>-1</v>
      </c>
      <c r="EP28">
        <f t="shared" si="48"/>
        <v>-1</v>
      </c>
      <c r="FA28">
        <v>71.670400000000001</v>
      </c>
      <c r="FB28">
        <v>0.28370000000000001</v>
      </c>
      <c r="FC28">
        <v>204</v>
      </c>
      <c r="FE28">
        <v>77.229839999999996</v>
      </c>
      <c r="FF28">
        <v>0.47467999999999999</v>
      </c>
      <c r="FG28">
        <v>130</v>
      </c>
      <c r="FH28">
        <f t="shared" si="80"/>
        <v>5.5594399999999951</v>
      </c>
      <c r="FI28">
        <f t="shared" si="81"/>
        <v>0.19097999999999998</v>
      </c>
      <c r="FJ28">
        <f t="shared" si="82"/>
        <v>-74</v>
      </c>
      <c r="FK28">
        <f t="shared" si="83"/>
        <v>-0.36274509803921567</v>
      </c>
      <c r="FL28">
        <f t="shared" si="84"/>
        <v>0.67317589002467393</v>
      </c>
      <c r="FO28">
        <v>0.27929999999999999</v>
      </c>
      <c r="FQ28">
        <f t="shared" si="54"/>
        <v>-77.229839999999996</v>
      </c>
      <c r="FR28">
        <f t="shared" si="55"/>
        <v>-0.19538</v>
      </c>
      <c r="FS28">
        <f t="shared" si="56"/>
        <v>-130</v>
      </c>
      <c r="FT28">
        <f t="shared" si="57"/>
        <v>-273.8687115530463</v>
      </c>
      <c r="FU28" s="143">
        <f t="shared" si="58"/>
        <v>-4.400000000000015E-3</v>
      </c>
    </row>
    <row r="29" spans="1:177" x14ac:dyDescent="0.35">
      <c r="A29" t="s">
        <v>17</v>
      </c>
      <c r="B29" t="s">
        <v>211</v>
      </c>
      <c r="D29" s="75" t="s">
        <v>211</v>
      </c>
      <c r="F29" s="61"/>
      <c r="H29" t="s">
        <v>211</v>
      </c>
      <c r="I29" s="61"/>
      <c r="M29" s="75" t="s">
        <v>211</v>
      </c>
      <c r="N29" t="s">
        <v>211</v>
      </c>
      <c r="P29" t="s">
        <v>211</v>
      </c>
      <c r="Q29" t="s">
        <v>211</v>
      </c>
      <c r="R29" t="s">
        <v>211</v>
      </c>
      <c r="S29">
        <v>19.22</v>
      </c>
      <c r="T29">
        <v>0.3029</v>
      </c>
      <c r="U29">
        <v>324</v>
      </c>
      <c r="W29">
        <v>20.582799999999999</v>
      </c>
      <c r="X29">
        <v>0.26569999999999999</v>
      </c>
      <c r="Y29">
        <v>384</v>
      </c>
      <c r="Z29">
        <f t="shared" si="15"/>
        <v>1.3628</v>
      </c>
      <c r="AA29">
        <f t="shared" si="16"/>
        <v>-3.7200000000000011E-2</v>
      </c>
      <c r="AB29">
        <f t="shared" si="17"/>
        <v>60</v>
      </c>
      <c r="AK29">
        <v>91.474900000000005</v>
      </c>
      <c r="AL29">
        <v>0.34320000000000001</v>
      </c>
      <c r="AM29">
        <v>712</v>
      </c>
      <c r="AN29">
        <f t="shared" si="70"/>
        <v>91.474900000000005</v>
      </c>
      <c r="AO29">
        <f t="shared" si="71"/>
        <v>0.34320000000000001</v>
      </c>
      <c r="AP29">
        <f t="shared" si="72"/>
        <v>712</v>
      </c>
      <c r="AQ29" t="e">
        <f t="shared" si="24"/>
        <v>#DIV/0!</v>
      </c>
      <c r="AS29">
        <v>55.037999999999997</v>
      </c>
      <c r="AT29">
        <v>0.49536000000000002</v>
      </c>
      <c r="AU29">
        <v>426</v>
      </c>
      <c r="AV29">
        <f t="shared" si="25"/>
        <v>-36.436900000000009</v>
      </c>
      <c r="AW29">
        <f t="shared" si="1"/>
        <v>0.15216000000000002</v>
      </c>
      <c r="AX29">
        <f t="shared" si="26"/>
        <v>286</v>
      </c>
      <c r="AY29">
        <f t="shared" si="27"/>
        <v>0.40168539325842695</v>
      </c>
      <c r="BS29">
        <f t="shared" si="2"/>
        <v>-19.22</v>
      </c>
      <c r="BT29">
        <f t="shared" si="31"/>
        <v>-0.3029</v>
      </c>
      <c r="BU29">
        <f t="shared" si="3"/>
        <v>-324</v>
      </c>
      <c r="BW29">
        <v>38.115699999999997</v>
      </c>
      <c r="BX29">
        <v>0.54688999999999999</v>
      </c>
      <c r="BY29">
        <v>309</v>
      </c>
      <c r="BZ29">
        <f t="shared" si="32"/>
        <v>-16.9223</v>
      </c>
      <c r="CA29">
        <f t="shared" si="33"/>
        <v>5.1529999999999965E-2</v>
      </c>
      <c r="CB29">
        <f t="shared" si="34"/>
        <v>-117</v>
      </c>
      <c r="CC29" t="s">
        <v>233</v>
      </c>
      <c r="CD29">
        <f t="shared" si="35"/>
        <v>-0.27464788732394368</v>
      </c>
      <c r="CF29">
        <v>38.695900000000002</v>
      </c>
      <c r="CG29">
        <v>0.50566</v>
      </c>
      <c r="CH29">
        <v>309</v>
      </c>
      <c r="CI29">
        <f t="shared" si="36"/>
        <v>0.58020000000000493</v>
      </c>
      <c r="CJ29">
        <f t="shared" si="37"/>
        <v>-4.1229999999999989E-2</v>
      </c>
      <c r="CK29">
        <f t="shared" si="38"/>
        <v>0</v>
      </c>
      <c r="CL29" t="s">
        <v>234</v>
      </c>
      <c r="CM29">
        <f t="shared" si="39"/>
        <v>0</v>
      </c>
      <c r="CR29">
        <f t="shared" si="40"/>
        <v>-38.695900000000002</v>
      </c>
      <c r="CS29">
        <f t="shared" si="41"/>
        <v>-0.50566</v>
      </c>
      <c r="CT29">
        <f t="shared" si="42"/>
        <v>-309</v>
      </c>
      <c r="CU29" t="s">
        <v>236</v>
      </c>
      <c r="CV29">
        <f t="shared" si="43"/>
        <v>-1</v>
      </c>
      <c r="CW29">
        <f t="shared" si="64"/>
        <v>1</v>
      </c>
      <c r="DA29">
        <v>42.4529</v>
      </c>
      <c r="DB29">
        <v>0.49463649999999998</v>
      </c>
      <c r="DC29">
        <v>425</v>
      </c>
      <c r="DD29">
        <f t="shared" si="4"/>
        <v>-12.585099999999997</v>
      </c>
      <c r="DE29">
        <f t="shared" si="5"/>
        <v>-7.2350000000004355E-4</v>
      </c>
      <c r="DF29">
        <f t="shared" si="6"/>
        <v>-1</v>
      </c>
      <c r="DG29">
        <f t="shared" si="7"/>
        <v>-2.3474178403755869E-3</v>
      </c>
      <c r="DH29">
        <f t="shared" si="8"/>
        <v>-1.4605539405685632E-3</v>
      </c>
      <c r="DZ29">
        <v>42.012999999999998</v>
      </c>
      <c r="EA29">
        <v>0.50444</v>
      </c>
      <c r="EB29">
        <v>425</v>
      </c>
      <c r="EC29">
        <f t="shared" si="9"/>
        <v>-0.43990000000000151</v>
      </c>
      <c r="ED29">
        <f t="shared" si="10"/>
        <v>9.8035000000000205E-3</v>
      </c>
      <c r="EE29">
        <f t="shared" si="11"/>
        <v>0</v>
      </c>
      <c r="EF29">
        <f t="shared" si="12"/>
        <v>0</v>
      </c>
      <c r="EG29">
        <f t="shared" si="13"/>
        <v>1.9819604901781453E-2</v>
      </c>
      <c r="EL29">
        <f t="shared" si="44"/>
        <v>-42.012999999999998</v>
      </c>
      <c r="EM29">
        <f t="shared" si="45"/>
        <v>-0.50444</v>
      </c>
      <c r="EN29">
        <f t="shared" si="46"/>
        <v>-425</v>
      </c>
      <c r="EO29">
        <f t="shared" si="47"/>
        <v>-1</v>
      </c>
      <c r="EP29">
        <f t="shared" si="48"/>
        <v>-1</v>
      </c>
      <c r="FA29">
        <v>42.012999999999998</v>
      </c>
      <c r="FB29">
        <v>0.50444</v>
      </c>
      <c r="FC29">
        <v>425</v>
      </c>
      <c r="FE29">
        <v>41.7288</v>
      </c>
      <c r="FF29">
        <v>0.45590000000000003</v>
      </c>
      <c r="FG29">
        <v>259</v>
      </c>
      <c r="FH29">
        <f t="shared" si="80"/>
        <v>-0.28419999999999845</v>
      </c>
      <c r="FI29">
        <f t="shared" si="81"/>
        <v>-4.8539999999999972E-2</v>
      </c>
      <c r="FJ29">
        <f t="shared" si="82"/>
        <v>-166</v>
      </c>
      <c r="FK29">
        <f t="shared" si="83"/>
        <v>-0.39058823529411762</v>
      </c>
      <c r="FL29">
        <f t="shared" si="84"/>
        <v>-9.6225517405439637E-2</v>
      </c>
      <c r="FO29">
        <v>0.49230000000000002</v>
      </c>
      <c r="FQ29">
        <f t="shared" si="54"/>
        <v>-41.7288</v>
      </c>
      <c r="FR29">
        <f t="shared" si="55"/>
        <v>3.6399999999999988E-2</v>
      </c>
      <c r="FS29">
        <f t="shared" si="56"/>
        <v>-259</v>
      </c>
      <c r="FT29">
        <f t="shared" si="57"/>
        <v>-568.10704101776707</v>
      </c>
      <c r="FU29" s="143">
        <f t="shared" si="58"/>
        <v>-1.2139999999999984E-2</v>
      </c>
    </row>
    <row r="30" spans="1:177" x14ac:dyDescent="0.35">
      <c r="A30" t="s">
        <v>26</v>
      </c>
      <c r="B30" t="s">
        <v>211</v>
      </c>
      <c r="D30" s="75" t="s">
        <v>211</v>
      </c>
      <c r="F30" s="61"/>
      <c r="H30" t="s">
        <v>211</v>
      </c>
      <c r="J30" s="75" t="s">
        <v>211</v>
      </c>
      <c r="M30" s="78"/>
      <c r="O30" t="s">
        <v>211</v>
      </c>
      <c r="P30" t="s">
        <v>211</v>
      </c>
      <c r="Q30" t="s">
        <v>211</v>
      </c>
      <c r="R30" t="s">
        <v>211</v>
      </c>
      <c r="S30">
        <v>11.61</v>
      </c>
      <c r="T30">
        <v>6.8199999999999997E-2</v>
      </c>
      <c r="U30">
        <v>233</v>
      </c>
      <c r="W30">
        <v>12.86</v>
      </c>
      <c r="X30">
        <v>5.0200000000000002E-2</v>
      </c>
      <c r="Y30">
        <v>284</v>
      </c>
      <c r="Z30">
        <f t="shared" si="15"/>
        <v>1.25</v>
      </c>
      <c r="AA30">
        <f t="shared" si="16"/>
        <v>-1.7999999999999995E-2</v>
      </c>
      <c r="AB30">
        <f t="shared" si="17"/>
        <v>51</v>
      </c>
      <c r="AK30">
        <v>88.2821</v>
      </c>
      <c r="AL30">
        <v>8.9889999999999998E-2</v>
      </c>
      <c r="AM30">
        <v>454</v>
      </c>
      <c r="AN30">
        <f t="shared" si="70"/>
        <v>88.2821</v>
      </c>
      <c r="AO30">
        <f t="shared" si="71"/>
        <v>8.9889999999999998E-2</v>
      </c>
      <c r="AP30">
        <f t="shared" si="72"/>
        <v>454</v>
      </c>
      <c r="AQ30" t="e">
        <f t="shared" si="24"/>
        <v>#DIV/0!</v>
      </c>
      <c r="AS30">
        <v>58.882599999999996</v>
      </c>
      <c r="AT30">
        <v>0.11037</v>
      </c>
      <c r="AU30">
        <v>313</v>
      </c>
      <c r="AV30">
        <f t="shared" si="25"/>
        <v>-29.399500000000003</v>
      </c>
      <c r="AW30">
        <f t="shared" si="1"/>
        <v>2.0479999999999998E-2</v>
      </c>
      <c r="AX30">
        <f t="shared" si="26"/>
        <v>141</v>
      </c>
      <c r="AY30">
        <f t="shared" si="27"/>
        <v>0.31057268722466963</v>
      </c>
      <c r="BS30">
        <f t="shared" si="2"/>
        <v>-11.61</v>
      </c>
      <c r="BT30">
        <f t="shared" si="31"/>
        <v>-6.8199999999999997E-2</v>
      </c>
      <c r="BU30">
        <f t="shared" si="3"/>
        <v>-233</v>
      </c>
      <c r="BW30">
        <v>38.648000000000003</v>
      </c>
      <c r="BX30">
        <v>0.15513399999999999</v>
      </c>
      <c r="BY30">
        <v>251</v>
      </c>
      <c r="BZ30">
        <f t="shared" si="32"/>
        <v>-20.234599999999993</v>
      </c>
      <c r="CA30">
        <f t="shared" si="33"/>
        <v>4.4763999999999998E-2</v>
      </c>
      <c r="CB30">
        <f t="shared" si="34"/>
        <v>-62</v>
      </c>
      <c r="CC30" t="s">
        <v>234</v>
      </c>
      <c r="CD30">
        <f t="shared" si="35"/>
        <v>-0.19808306709265175</v>
      </c>
      <c r="CF30">
        <v>38.648000000000003</v>
      </c>
      <c r="CG30">
        <v>0.15509999999999999</v>
      </c>
      <c r="CH30">
        <v>251</v>
      </c>
      <c r="CI30">
        <f t="shared" si="36"/>
        <v>0</v>
      </c>
      <c r="CJ30">
        <f t="shared" si="37"/>
        <v>-3.4000000000006247E-5</v>
      </c>
      <c r="CK30">
        <f t="shared" si="38"/>
        <v>0</v>
      </c>
      <c r="CL30" t="s">
        <v>234</v>
      </c>
      <c r="CM30">
        <f t="shared" si="39"/>
        <v>0</v>
      </c>
      <c r="CR30">
        <f t="shared" si="40"/>
        <v>-38.648000000000003</v>
      </c>
      <c r="CS30">
        <f t="shared" si="41"/>
        <v>-0.15509999999999999</v>
      </c>
      <c r="CT30">
        <f t="shared" si="42"/>
        <v>-251</v>
      </c>
      <c r="CU30" t="s">
        <v>236</v>
      </c>
      <c r="CV30">
        <f t="shared" si="43"/>
        <v>-1</v>
      </c>
      <c r="CW30">
        <f t="shared" si="64"/>
        <v>1</v>
      </c>
      <c r="DA30">
        <v>40.410159999999998</v>
      </c>
      <c r="DB30">
        <v>0.19753599999999999</v>
      </c>
      <c r="DC30">
        <v>313</v>
      </c>
      <c r="DD30">
        <f t="shared" si="4"/>
        <v>-18.472439999999999</v>
      </c>
      <c r="DE30">
        <f t="shared" si="5"/>
        <v>8.7165999999999993E-2</v>
      </c>
      <c r="DF30">
        <f t="shared" si="6"/>
        <v>0</v>
      </c>
      <c r="DG30">
        <f t="shared" si="7"/>
        <v>0</v>
      </c>
      <c r="DH30">
        <f t="shared" si="8"/>
        <v>0.78976171060976708</v>
      </c>
      <c r="DZ30">
        <v>40.410200000000003</v>
      </c>
      <c r="EA30">
        <v>0.19750000000000001</v>
      </c>
      <c r="EB30">
        <v>313</v>
      </c>
      <c r="EC30">
        <f t="shared" si="9"/>
        <v>4.0000000005591119E-5</v>
      </c>
      <c r="ED30">
        <f t="shared" si="10"/>
        <v>-3.5999999999980492E-5</v>
      </c>
      <c r="EE30">
        <f t="shared" si="11"/>
        <v>0</v>
      </c>
      <c r="EF30">
        <f t="shared" si="12"/>
        <v>0</v>
      </c>
      <c r="EG30">
        <f t="shared" si="13"/>
        <v>-1.8224526162309904E-4</v>
      </c>
      <c r="EL30">
        <f t="shared" si="44"/>
        <v>-40.410200000000003</v>
      </c>
      <c r="EM30">
        <f t="shared" si="45"/>
        <v>-0.19750000000000001</v>
      </c>
      <c r="EN30">
        <f t="shared" si="46"/>
        <v>-313</v>
      </c>
      <c r="EO30">
        <f t="shared" si="47"/>
        <v>-1</v>
      </c>
      <c r="EP30">
        <f t="shared" si="48"/>
        <v>-1</v>
      </c>
      <c r="FA30">
        <v>40.410200000000003</v>
      </c>
      <c r="FB30">
        <v>0.19750000000000001</v>
      </c>
      <c r="FC30">
        <v>313</v>
      </c>
      <c r="FE30">
        <v>47.923999999999999</v>
      </c>
      <c r="FF30">
        <v>0.26554</v>
      </c>
      <c r="FG30">
        <v>197</v>
      </c>
      <c r="FH30">
        <f t="shared" si="80"/>
        <v>7.5137999999999963</v>
      </c>
      <c r="FI30">
        <f t="shared" si="81"/>
        <v>6.8039999999999989E-2</v>
      </c>
      <c r="FJ30">
        <f t="shared" si="82"/>
        <v>-116</v>
      </c>
      <c r="FK30">
        <f t="shared" si="83"/>
        <v>-0.37060702875399359</v>
      </c>
      <c r="FL30">
        <f t="shared" si="84"/>
        <v>0.34450632911392398</v>
      </c>
      <c r="FO30">
        <v>0.19750000000000001</v>
      </c>
      <c r="FQ30">
        <f t="shared" si="54"/>
        <v>-47.923999999999999</v>
      </c>
      <c r="FR30">
        <f t="shared" si="55"/>
        <v>-6.8039999999999989E-2</v>
      </c>
      <c r="FS30">
        <f t="shared" si="56"/>
        <v>-197</v>
      </c>
      <c r="FT30">
        <f t="shared" si="57"/>
        <v>-741.88446185132182</v>
      </c>
      <c r="FU30" s="143">
        <f t="shared" si="58"/>
        <v>0</v>
      </c>
    </row>
    <row r="31" spans="1:177" x14ac:dyDescent="0.35">
      <c r="A31" t="s">
        <v>14</v>
      </c>
      <c r="B31" t="s">
        <v>211</v>
      </c>
      <c r="D31" t="s">
        <v>211</v>
      </c>
      <c r="H31" t="s">
        <v>211</v>
      </c>
      <c r="J31" t="s">
        <v>211</v>
      </c>
      <c r="N31" t="s">
        <v>211</v>
      </c>
      <c r="P31" t="s">
        <v>211</v>
      </c>
      <c r="Q31" t="s">
        <v>211</v>
      </c>
      <c r="R31" t="s">
        <v>211</v>
      </c>
      <c r="S31">
        <v>16.989999999999998</v>
      </c>
      <c r="T31">
        <v>0.20349999999999999</v>
      </c>
      <c r="U31">
        <v>140</v>
      </c>
      <c r="W31">
        <v>19.125900000000001</v>
      </c>
      <c r="X31">
        <v>0.22359999999999999</v>
      </c>
      <c r="Y31">
        <v>164</v>
      </c>
      <c r="Z31">
        <f t="shared" si="15"/>
        <v>2.135900000000003</v>
      </c>
      <c r="AA31">
        <f t="shared" si="16"/>
        <v>2.0100000000000007E-2</v>
      </c>
      <c r="AB31">
        <f t="shared" si="17"/>
        <v>24</v>
      </c>
      <c r="AK31">
        <v>67.405699999999996</v>
      </c>
      <c r="AL31">
        <v>0.19688</v>
      </c>
      <c r="AM31">
        <v>327</v>
      </c>
      <c r="AN31">
        <f t="shared" si="70"/>
        <v>67.405699999999996</v>
      </c>
      <c r="AO31">
        <f t="shared" si="71"/>
        <v>0.19688</v>
      </c>
      <c r="AP31">
        <f t="shared" si="72"/>
        <v>327</v>
      </c>
      <c r="AQ31" t="e">
        <f t="shared" si="24"/>
        <v>#DIV/0!</v>
      </c>
      <c r="AS31">
        <v>66.93459</v>
      </c>
      <c r="AT31">
        <v>0.40788999999999997</v>
      </c>
      <c r="AU31">
        <v>211</v>
      </c>
      <c r="AV31">
        <f t="shared" si="25"/>
        <v>-0.47110999999999592</v>
      </c>
      <c r="AW31">
        <f t="shared" si="1"/>
        <v>0.21100999999999998</v>
      </c>
      <c r="AX31">
        <f>AM31-AU31</f>
        <v>116</v>
      </c>
      <c r="AY31">
        <f t="shared" si="27"/>
        <v>0.35474006116207951</v>
      </c>
      <c r="BS31">
        <f t="shared" si="2"/>
        <v>-16.989999999999998</v>
      </c>
      <c r="BT31">
        <f t="shared" si="31"/>
        <v>-0.20349999999999999</v>
      </c>
      <c r="BU31">
        <f t="shared" si="3"/>
        <v>-140</v>
      </c>
      <c r="BW31">
        <v>42.404299999999999</v>
      </c>
      <c r="BX31">
        <v>0.46196999999999999</v>
      </c>
      <c r="BY31">
        <v>161</v>
      </c>
      <c r="BZ31">
        <f t="shared" si="32"/>
        <v>-24.530290000000001</v>
      </c>
      <c r="CA31">
        <f t="shared" si="33"/>
        <v>5.4080000000000017E-2</v>
      </c>
      <c r="CB31">
        <f t="shared" si="34"/>
        <v>-50</v>
      </c>
      <c r="CC31" t="s">
        <v>233</v>
      </c>
      <c r="CD31">
        <f t="shared" si="35"/>
        <v>-0.23696682464454977</v>
      </c>
      <c r="CF31">
        <v>43.439</v>
      </c>
      <c r="CG31">
        <v>0.43997999999999998</v>
      </c>
      <c r="CH31">
        <v>161</v>
      </c>
      <c r="CI31">
        <f t="shared" si="36"/>
        <v>1.0347000000000008</v>
      </c>
      <c r="CJ31">
        <f t="shared" si="37"/>
        <v>-2.199000000000001E-2</v>
      </c>
      <c r="CK31">
        <f t="shared" si="38"/>
        <v>0</v>
      </c>
      <c r="CL31" t="s">
        <v>235</v>
      </c>
      <c r="CM31">
        <f t="shared" si="39"/>
        <v>0</v>
      </c>
      <c r="CR31">
        <f t="shared" si="40"/>
        <v>-43.439</v>
      </c>
      <c r="CS31">
        <f t="shared" si="41"/>
        <v>-0.43997999999999998</v>
      </c>
      <c r="CT31">
        <f t="shared" si="42"/>
        <v>-161</v>
      </c>
      <c r="CU31" t="s">
        <v>236</v>
      </c>
      <c r="CV31">
        <f t="shared" si="43"/>
        <v>-1</v>
      </c>
      <c r="CW31">
        <f t="shared" si="64"/>
        <v>1</v>
      </c>
      <c r="DA31">
        <v>44.506599999999999</v>
      </c>
      <c r="DB31">
        <v>0.23608999999999999</v>
      </c>
      <c r="DC31">
        <v>206</v>
      </c>
      <c r="DD31">
        <f t="shared" si="4"/>
        <v>-22.427990000000001</v>
      </c>
      <c r="DE31">
        <f t="shared" si="5"/>
        <v>-0.17179999999999998</v>
      </c>
      <c r="DF31">
        <f t="shared" si="6"/>
        <v>-5</v>
      </c>
      <c r="DG31">
        <f t="shared" si="7"/>
        <v>-2.3696682464454975E-2</v>
      </c>
      <c r="DH31">
        <f t="shared" si="8"/>
        <v>-0.42119198803599006</v>
      </c>
      <c r="DZ31">
        <v>43.855899999999998</v>
      </c>
      <c r="EA31">
        <v>0.25957999999999998</v>
      </c>
      <c r="EB31">
        <v>206</v>
      </c>
      <c r="EC31">
        <f t="shared" si="9"/>
        <v>-0.6507000000000005</v>
      </c>
      <c r="ED31">
        <f t="shared" si="10"/>
        <v>2.3489999999999983E-2</v>
      </c>
      <c r="EE31">
        <f t="shared" si="11"/>
        <v>0</v>
      </c>
      <c r="EF31">
        <f t="shared" si="12"/>
        <v>0</v>
      </c>
      <c r="EG31">
        <f t="shared" si="13"/>
        <v>9.9495954932440955E-2</v>
      </c>
      <c r="EL31">
        <f t="shared" si="44"/>
        <v>-43.855899999999998</v>
      </c>
      <c r="EM31">
        <f t="shared" si="45"/>
        <v>-0.25957999999999998</v>
      </c>
      <c r="EN31">
        <f t="shared" si="46"/>
        <v>-206</v>
      </c>
      <c r="EO31">
        <f t="shared" si="47"/>
        <v>-1</v>
      </c>
      <c r="EP31">
        <f t="shared" si="48"/>
        <v>-1</v>
      </c>
      <c r="FA31">
        <v>43.855899999999998</v>
      </c>
      <c r="FB31">
        <v>0.25957999999999998</v>
      </c>
      <c r="FC31">
        <v>206</v>
      </c>
      <c r="FE31">
        <v>36.050600000000003</v>
      </c>
      <c r="FF31">
        <v>0.4264</v>
      </c>
      <c r="FG31">
        <v>133</v>
      </c>
      <c r="FH31">
        <f t="shared" si="80"/>
        <v>-7.8052999999999955</v>
      </c>
      <c r="FI31">
        <f t="shared" si="81"/>
        <v>0.16682000000000002</v>
      </c>
      <c r="FJ31">
        <f t="shared" si="82"/>
        <v>-73</v>
      </c>
      <c r="FK31">
        <f t="shared" si="83"/>
        <v>-0.35436893203883496</v>
      </c>
      <c r="FL31">
        <f t="shared" si="84"/>
        <v>0.64265351722012498</v>
      </c>
      <c r="FO31">
        <v>0.29366999999999999</v>
      </c>
      <c r="FQ31">
        <f t="shared" si="54"/>
        <v>-36.050600000000003</v>
      </c>
      <c r="FR31">
        <f t="shared" si="55"/>
        <v>-0.13273000000000001</v>
      </c>
      <c r="FS31">
        <f t="shared" si="56"/>
        <v>-133</v>
      </c>
      <c r="FT31">
        <f t="shared" si="57"/>
        <v>-311.91369606003752</v>
      </c>
      <c r="FU31" s="143">
        <f t="shared" si="58"/>
        <v>3.4090000000000009E-2</v>
      </c>
    </row>
    <row r="32" spans="1:177" x14ac:dyDescent="0.35">
      <c r="A32" t="s">
        <v>34</v>
      </c>
      <c r="B32" t="s">
        <v>211</v>
      </c>
      <c r="E32" t="s">
        <v>211</v>
      </c>
      <c r="H32" t="s">
        <v>211</v>
      </c>
      <c r="L32" s="75" t="s">
        <v>211</v>
      </c>
      <c r="M32" s="61"/>
      <c r="O32" t="s">
        <v>211</v>
      </c>
      <c r="P32" t="s">
        <v>211</v>
      </c>
      <c r="Q32" t="s">
        <v>211</v>
      </c>
      <c r="R32" t="s">
        <v>211</v>
      </c>
      <c r="S32">
        <v>14.08</v>
      </c>
      <c r="T32">
        <v>0.26400000000000001</v>
      </c>
      <c r="U32">
        <v>318</v>
      </c>
      <c r="W32">
        <v>14.58</v>
      </c>
      <c r="X32">
        <v>0.24709999999999999</v>
      </c>
      <c r="Y32">
        <v>397</v>
      </c>
      <c r="Z32">
        <f t="shared" si="15"/>
        <v>0.5</v>
      </c>
      <c r="AA32">
        <f t="shared" si="16"/>
        <v>-1.6900000000000026E-2</v>
      </c>
      <c r="AB32">
        <f t="shared" si="17"/>
        <v>79</v>
      </c>
      <c r="AK32">
        <v>84.632999999999996</v>
      </c>
      <c r="AL32">
        <v>0.2198</v>
      </c>
      <c r="AM32">
        <v>828</v>
      </c>
      <c r="AN32">
        <f t="shared" si="70"/>
        <v>84.632999999999996</v>
      </c>
      <c r="AO32">
        <f t="shared" si="71"/>
        <v>0.2198</v>
      </c>
      <c r="AP32">
        <f t="shared" si="72"/>
        <v>828</v>
      </c>
      <c r="AQ32" t="e">
        <f t="shared" si="24"/>
        <v>#DIV/0!</v>
      </c>
      <c r="AS32">
        <v>80.6875</v>
      </c>
      <c r="AT32">
        <v>0.32166800000000001</v>
      </c>
      <c r="AU32">
        <v>535</v>
      </c>
      <c r="AV32">
        <f t="shared" si="25"/>
        <v>-3.9454999999999956</v>
      </c>
      <c r="AW32">
        <f t="shared" si="1"/>
        <v>0.10186800000000001</v>
      </c>
      <c r="AX32">
        <f t="shared" si="26"/>
        <v>293</v>
      </c>
      <c r="AY32">
        <f t="shared" si="27"/>
        <v>0.35386473429951693</v>
      </c>
      <c r="BS32">
        <f t="shared" si="2"/>
        <v>-14.08</v>
      </c>
      <c r="BT32">
        <f t="shared" si="31"/>
        <v>-0.26400000000000001</v>
      </c>
      <c r="BU32">
        <f t="shared" si="3"/>
        <v>-318</v>
      </c>
      <c r="BW32">
        <v>45.908999999999999</v>
      </c>
      <c r="BX32">
        <v>0.42104000000000003</v>
      </c>
      <c r="BY32">
        <v>331</v>
      </c>
      <c r="BZ32">
        <f t="shared" si="32"/>
        <v>-34.778500000000001</v>
      </c>
      <c r="CA32">
        <f t="shared" si="33"/>
        <v>9.9372000000000016E-2</v>
      </c>
      <c r="CB32">
        <f t="shared" si="34"/>
        <v>-204</v>
      </c>
      <c r="CC32" t="s">
        <v>235</v>
      </c>
      <c r="CD32">
        <f t="shared" si="35"/>
        <v>-0.38130841121495329</v>
      </c>
      <c r="CF32">
        <v>45.909050000000001</v>
      </c>
      <c r="CG32">
        <v>0.42104000000000003</v>
      </c>
      <c r="CH32">
        <v>331</v>
      </c>
      <c r="CI32">
        <f t="shared" si="36"/>
        <v>5.0000000001659828E-5</v>
      </c>
      <c r="CJ32">
        <f t="shared" si="37"/>
        <v>0</v>
      </c>
      <c r="CK32">
        <f t="shared" si="38"/>
        <v>0</v>
      </c>
      <c r="CL32" t="s">
        <v>235</v>
      </c>
      <c r="CM32">
        <f t="shared" si="39"/>
        <v>0</v>
      </c>
      <c r="CR32">
        <f t="shared" si="40"/>
        <v>-45.909050000000001</v>
      </c>
      <c r="CS32">
        <f t="shared" si="41"/>
        <v>-0.42104000000000003</v>
      </c>
      <c r="CT32">
        <f t="shared" si="42"/>
        <v>-331</v>
      </c>
      <c r="CU32" t="s">
        <v>236</v>
      </c>
      <c r="CV32">
        <f t="shared" si="43"/>
        <v>-1</v>
      </c>
      <c r="CW32">
        <f t="shared" si="64"/>
        <v>1</v>
      </c>
      <c r="DA32">
        <v>48.801769999999998</v>
      </c>
      <c r="DB32">
        <v>0.32223069999999998</v>
      </c>
      <c r="DC32">
        <v>526</v>
      </c>
      <c r="DD32">
        <f t="shared" si="4"/>
        <v>-31.885730000000002</v>
      </c>
      <c r="DE32">
        <f t="shared" si="5"/>
        <v>5.6269999999997156E-4</v>
      </c>
      <c r="DF32">
        <f t="shared" si="6"/>
        <v>-9</v>
      </c>
      <c r="DG32">
        <f t="shared" si="7"/>
        <v>-1.6822429906542057E-2</v>
      </c>
      <c r="DH32">
        <f t="shared" si="8"/>
        <v>1.749319173806445E-3</v>
      </c>
      <c r="DZ32">
        <v>48.8018</v>
      </c>
      <c r="EA32">
        <v>0.32223000000000002</v>
      </c>
      <c r="EB32">
        <v>526</v>
      </c>
      <c r="EC32">
        <f t="shared" si="9"/>
        <v>3.0000000002416982E-5</v>
      </c>
      <c r="ED32">
        <f t="shared" si="10"/>
        <v>-6.9999999996461781E-7</v>
      </c>
      <c r="EE32">
        <f t="shared" si="11"/>
        <v>0</v>
      </c>
      <c r="EF32">
        <f t="shared" si="12"/>
        <v>0</v>
      </c>
      <c r="EG32">
        <f t="shared" si="13"/>
        <v>-2.1723566375414195E-6</v>
      </c>
      <c r="EL32">
        <f t="shared" si="44"/>
        <v>-48.8018</v>
      </c>
      <c r="EM32">
        <f t="shared" si="45"/>
        <v>-0.32223000000000002</v>
      </c>
      <c r="EN32">
        <f t="shared" si="46"/>
        <v>-526</v>
      </c>
      <c r="EO32">
        <f t="shared" si="47"/>
        <v>-1</v>
      </c>
      <c r="EP32">
        <f t="shared" si="48"/>
        <v>-1</v>
      </c>
      <c r="FA32">
        <v>48.8018</v>
      </c>
      <c r="FB32">
        <v>0.32223000000000002</v>
      </c>
      <c r="FC32">
        <v>526</v>
      </c>
      <c r="FE32">
        <v>47.581299999999999</v>
      </c>
      <c r="FF32">
        <v>0.48732999999999999</v>
      </c>
      <c r="FG32">
        <v>269</v>
      </c>
      <c r="FH32">
        <f t="shared" si="80"/>
        <v>-1.2205000000000013</v>
      </c>
      <c r="FI32">
        <f t="shared" si="81"/>
        <v>0.16509999999999997</v>
      </c>
      <c r="FJ32">
        <f t="shared" si="82"/>
        <v>-257</v>
      </c>
      <c r="FK32">
        <f t="shared" si="83"/>
        <v>-0.48859315589353614</v>
      </c>
      <c r="FL32">
        <f t="shared" si="84"/>
        <v>0.51236694286689621</v>
      </c>
      <c r="FO32">
        <v>0.32219999999999999</v>
      </c>
      <c r="FQ32">
        <f t="shared" si="54"/>
        <v>-47.581299999999999</v>
      </c>
      <c r="FR32">
        <f t="shared" si="55"/>
        <v>-0.16513</v>
      </c>
      <c r="FS32">
        <f t="shared" si="56"/>
        <v>-269</v>
      </c>
      <c r="FT32">
        <f t="shared" si="57"/>
        <v>-551.98735969466281</v>
      </c>
      <c r="FU32" s="143">
        <f t="shared" si="58"/>
        <v>-3.0000000000030003E-5</v>
      </c>
    </row>
    <row r="33" spans="1:177" x14ac:dyDescent="0.35">
      <c r="A33" t="s">
        <v>25</v>
      </c>
      <c r="B33" t="s">
        <v>211</v>
      </c>
      <c r="D33" s="61"/>
      <c r="F33" s="75" t="s">
        <v>211</v>
      </c>
      <c r="H33" t="s">
        <v>211</v>
      </c>
      <c r="L33" t="s">
        <v>211</v>
      </c>
      <c r="O33" t="s">
        <v>211</v>
      </c>
      <c r="P33" s="75" t="s">
        <v>211</v>
      </c>
      <c r="Q33" s="75" t="s">
        <v>211</v>
      </c>
      <c r="R33" t="s">
        <v>211</v>
      </c>
      <c r="S33">
        <v>27.43</v>
      </c>
      <c r="T33">
        <v>0.1033</v>
      </c>
      <c r="U33">
        <v>477</v>
      </c>
      <c r="W33">
        <v>27.26</v>
      </c>
      <c r="X33">
        <v>0.107</v>
      </c>
      <c r="Y33">
        <v>477</v>
      </c>
      <c r="Z33">
        <f t="shared" si="15"/>
        <v>-0.16999999999999815</v>
      </c>
      <c r="AA33">
        <f t="shared" si="16"/>
        <v>3.699999999999995E-3</v>
      </c>
      <c r="AB33">
        <f t="shared" si="17"/>
        <v>0</v>
      </c>
      <c r="AK33">
        <v>113.6572</v>
      </c>
      <c r="AL33">
        <v>0.13764999999999999</v>
      </c>
      <c r="AM33">
        <v>1052</v>
      </c>
      <c r="AN33">
        <f t="shared" si="70"/>
        <v>113.6572</v>
      </c>
      <c r="AO33">
        <f t="shared" si="71"/>
        <v>0.13764999999999999</v>
      </c>
      <c r="AP33">
        <f t="shared" si="72"/>
        <v>1052</v>
      </c>
      <c r="AQ33" t="e">
        <f t="shared" si="24"/>
        <v>#DIV/0!</v>
      </c>
      <c r="AS33">
        <v>92.608599999999996</v>
      </c>
      <c r="AT33">
        <v>0.1507</v>
      </c>
      <c r="AU33">
        <v>739</v>
      </c>
      <c r="AV33">
        <f t="shared" si="25"/>
        <v>-21.048600000000008</v>
      </c>
      <c r="AW33">
        <f t="shared" si="1"/>
        <v>1.3050000000000006E-2</v>
      </c>
      <c r="AX33">
        <f t="shared" si="26"/>
        <v>313</v>
      </c>
      <c r="AY33">
        <f t="shared" si="27"/>
        <v>0.29752851711026618</v>
      </c>
      <c r="BS33">
        <f t="shared" si="2"/>
        <v>-27.43</v>
      </c>
      <c r="BT33">
        <f t="shared" si="31"/>
        <v>-0.1033</v>
      </c>
      <c r="BU33">
        <f t="shared" si="3"/>
        <v>-477</v>
      </c>
      <c r="BW33">
        <v>71.806899999999999</v>
      </c>
      <c r="BX33">
        <v>0.18079999999999999</v>
      </c>
      <c r="BY33">
        <v>402</v>
      </c>
      <c r="BZ33">
        <f t="shared" si="32"/>
        <v>-20.801699999999997</v>
      </c>
      <c r="CA33">
        <f t="shared" si="33"/>
        <v>3.0099999999999988E-2</v>
      </c>
      <c r="CB33">
        <f t="shared" si="34"/>
        <v>-337</v>
      </c>
      <c r="CC33" t="s">
        <v>233</v>
      </c>
      <c r="CD33">
        <f t="shared" si="35"/>
        <v>-0.45602165087956698</v>
      </c>
      <c r="CF33">
        <v>72.194950000000006</v>
      </c>
      <c r="CG33">
        <v>0.19595000000000001</v>
      </c>
      <c r="CH33">
        <v>402</v>
      </c>
      <c r="CI33">
        <f t="shared" si="36"/>
        <v>0.38805000000000689</v>
      </c>
      <c r="CJ33">
        <f t="shared" si="37"/>
        <v>1.5150000000000025E-2</v>
      </c>
      <c r="CK33">
        <f t="shared" si="38"/>
        <v>0</v>
      </c>
      <c r="CL33" t="s">
        <v>236</v>
      </c>
      <c r="CM33">
        <f t="shared" si="39"/>
        <v>0</v>
      </c>
      <c r="CR33">
        <f t="shared" si="40"/>
        <v>-72.194950000000006</v>
      </c>
      <c r="CS33">
        <f t="shared" si="41"/>
        <v>-0.19595000000000001</v>
      </c>
      <c r="CT33">
        <f t="shared" si="42"/>
        <v>-402</v>
      </c>
      <c r="CU33" t="s">
        <v>236</v>
      </c>
      <c r="CV33">
        <f t="shared" si="43"/>
        <v>-1</v>
      </c>
      <c r="CW33">
        <f t="shared" si="64"/>
        <v>1</v>
      </c>
      <c r="DA33">
        <v>71.679199999999994</v>
      </c>
      <c r="DB33">
        <v>0.18329999999999999</v>
      </c>
      <c r="DC33">
        <v>729</v>
      </c>
      <c r="DD33">
        <f t="shared" si="4"/>
        <v>-20.929400000000001</v>
      </c>
      <c r="DE33">
        <f t="shared" si="5"/>
        <v>3.259999999999999E-2</v>
      </c>
      <c r="DF33">
        <f t="shared" si="6"/>
        <v>-10</v>
      </c>
      <c r="DG33">
        <f t="shared" si="7"/>
        <v>-1.3531799729364006E-2</v>
      </c>
      <c r="DH33">
        <f t="shared" si="8"/>
        <v>0.21632382216323814</v>
      </c>
      <c r="DZ33">
        <v>71.679000000000002</v>
      </c>
      <c r="EA33">
        <v>0.18329999999999999</v>
      </c>
      <c r="EB33">
        <v>729</v>
      </c>
      <c r="EC33">
        <f t="shared" si="9"/>
        <v>-1.9999999999242846E-4</v>
      </c>
      <c r="ED33">
        <f t="shared" si="10"/>
        <v>0</v>
      </c>
      <c r="EE33">
        <f t="shared" si="11"/>
        <v>0</v>
      </c>
      <c r="EF33">
        <f t="shared" si="12"/>
        <v>0</v>
      </c>
      <c r="EG33">
        <f t="shared" si="13"/>
        <v>0</v>
      </c>
      <c r="EL33">
        <f t="shared" si="44"/>
        <v>-71.679000000000002</v>
      </c>
      <c r="EM33">
        <f t="shared" si="45"/>
        <v>-0.18329999999999999</v>
      </c>
      <c r="EN33">
        <f t="shared" si="46"/>
        <v>-729</v>
      </c>
      <c r="EO33">
        <f t="shared" si="47"/>
        <v>-1</v>
      </c>
      <c r="EP33">
        <f t="shared" si="48"/>
        <v>-1</v>
      </c>
      <c r="FA33">
        <v>71.679000000000002</v>
      </c>
      <c r="FB33">
        <v>0.18329999999999999</v>
      </c>
      <c r="FC33">
        <v>729</v>
      </c>
      <c r="FE33">
        <v>70.258399999999995</v>
      </c>
      <c r="FF33">
        <v>0.19109999999999999</v>
      </c>
      <c r="FG33">
        <v>549</v>
      </c>
      <c r="FH33">
        <f t="shared" si="80"/>
        <v>-1.4206000000000074</v>
      </c>
      <c r="FI33">
        <f t="shared" si="81"/>
        <v>7.8000000000000014E-3</v>
      </c>
      <c r="FJ33">
        <f t="shared" si="82"/>
        <v>-180</v>
      </c>
      <c r="FK33">
        <f t="shared" si="83"/>
        <v>-0.24691358024691357</v>
      </c>
      <c r="FL33">
        <f t="shared" si="84"/>
        <v>4.2553191489361715E-2</v>
      </c>
      <c r="FO33">
        <v>0.1744</v>
      </c>
      <c r="FQ33">
        <f t="shared" si="54"/>
        <v>-70.258399999999995</v>
      </c>
      <c r="FR33">
        <f t="shared" si="55"/>
        <v>-1.6699999999999993E-2</v>
      </c>
      <c r="FS33">
        <f t="shared" si="56"/>
        <v>-549</v>
      </c>
      <c r="FT33">
        <f t="shared" si="57"/>
        <v>-2872.8414442700159</v>
      </c>
      <c r="FU33" s="143">
        <f t="shared" si="58"/>
        <v>-8.8999999999999913E-3</v>
      </c>
    </row>
    <row r="34" spans="1:177" x14ac:dyDescent="0.35">
      <c r="A34" t="s">
        <v>38</v>
      </c>
      <c r="B34" t="s">
        <v>211</v>
      </c>
      <c r="E34" t="s">
        <v>211</v>
      </c>
      <c r="I34" t="s">
        <v>211</v>
      </c>
      <c r="N34" t="s">
        <v>211</v>
      </c>
      <c r="R34" t="s">
        <v>211</v>
      </c>
      <c r="S34">
        <v>11.52</v>
      </c>
      <c r="T34">
        <v>0.24110000000000001</v>
      </c>
      <c r="U34">
        <v>530</v>
      </c>
      <c r="Z34">
        <f t="shared" si="15"/>
        <v>-11.52</v>
      </c>
      <c r="AA34">
        <f t="shared" si="16"/>
        <v>-0.24110000000000001</v>
      </c>
      <c r="AB34">
        <f t="shared" si="17"/>
        <v>-530</v>
      </c>
      <c r="AK34">
        <v>46.363799999999998</v>
      </c>
      <c r="AL34">
        <v>0.27146999999999999</v>
      </c>
      <c r="AM34">
        <v>840</v>
      </c>
      <c r="AN34">
        <f t="shared" si="70"/>
        <v>46.363799999999998</v>
      </c>
      <c r="AO34">
        <f t="shared" si="71"/>
        <v>0.27146999999999999</v>
      </c>
      <c r="AP34">
        <f t="shared" si="72"/>
        <v>840</v>
      </c>
      <c r="AQ34" t="e">
        <f t="shared" si="24"/>
        <v>#DIV/0!</v>
      </c>
      <c r="AS34">
        <v>46.128700000000002</v>
      </c>
      <c r="AT34">
        <v>0.27218999999999999</v>
      </c>
      <c r="AU34">
        <v>840</v>
      </c>
      <c r="AV34">
        <f t="shared" si="25"/>
        <v>-0.23509999999999565</v>
      </c>
      <c r="AW34">
        <f t="shared" si="1"/>
        <v>7.1999999999999842E-4</v>
      </c>
      <c r="AX34">
        <f t="shared" si="26"/>
        <v>0</v>
      </c>
      <c r="AY34">
        <f t="shared" si="27"/>
        <v>0</v>
      </c>
      <c r="BP34">
        <v>14.0328</v>
      </c>
      <c r="BQ34">
        <v>0.1895</v>
      </c>
      <c r="BR34">
        <v>764</v>
      </c>
      <c r="BS34">
        <f t="shared" si="2"/>
        <v>2.5128000000000004</v>
      </c>
      <c r="BT34">
        <f t="shared" si="31"/>
        <v>-5.1600000000000007E-2</v>
      </c>
      <c r="BU34">
        <f t="shared" si="3"/>
        <v>234</v>
      </c>
      <c r="BW34">
        <v>33.96752</v>
      </c>
      <c r="BX34">
        <v>0.28151999999999999</v>
      </c>
      <c r="BY34">
        <v>837</v>
      </c>
      <c r="BZ34">
        <f t="shared" si="32"/>
        <v>-12.161180000000002</v>
      </c>
      <c r="CA34">
        <f t="shared" si="33"/>
        <v>9.330000000000005E-3</v>
      </c>
      <c r="CB34">
        <f t="shared" si="34"/>
        <v>-3</v>
      </c>
      <c r="CC34" t="s">
        <v>233</v>
      </c>
      <c r="CD34">
        <f t="shared" si="35"/>
        <v>-3.5714285714285713E-3</v>
      </c>
      <c r="CM34">
        <f t="shared" si="39"/>
        <v>0</v>
      </c>
      <c r="CR34">
        <f t="shared" si="40"/>
        <v>0</v>
      </c>
      <c r="CS34">
        <f t="shared" si="41"/>
        <v>0</v>
      </c>
      <c r="CT34">
        <f t="shared" si="42"/>
        <v>0</v>
      </c>
      <c r="CU34" t="s">
        <v>236</v>
      </c>
      <c r="CV34" t="e">
        <f t="shared" si="43"/>
        <v>#DIV/0!</v>
      </c>
      <c r="CW34">
        <f t="shared" si="64"/>
        <v>1</v>
      </c>
      <c r="DA34">
        <v>33.967500000000001</v>
      </c>
      <c r="DB34">
        <v>0.281524</v>
      </c>
      <c r="DC34">
        <v>837</v>
      </c>
      <c r="DD34">
        <f t="shared" si="4"/>
        <v>-12.161200000000001</v>
      </c>
      <c r="DE34">
        <f t="shared" si="5"/>
        <v>9.334000000000009E-3</v>
      </c>
      <c r="DF34">
        <f t="shared" si="6"/>
        <v>-3</v>
      </c>
      <c r="DG34">
        <f t="shared" si="7"/>
        <v>-3.5714285714285713E-3</v>
      </c>
      <c r="DH34">
        <f t="shared" si="8"/>
        <v>3.4292222344685729E-2</v>
      </c>
      <c r="DZ34">
        <v>33.994999999999997</v>
      </c>
      <c r="EA34">
        <v>0.28277000000000002</v>
      </c>
      <c r="EB34">
        <v>837</v>
      </c>
      <c r="EC34">
        <f t="shared" si="9"/>
        <v>2.7499999999996305E-2</v>
      </c>
      <c r="ED34">
        <f t="shared" si="10"/>
        <v>1.2460000000000249E-3</v>
      </c>
      <c r="EE34">
        <f t="shared" si="11"/>
        <v>0</v>
      </c>
      <c r="EF34">
        <f t="shared" si="12"/>
        <v>0</v>
      </c>
      <c r="EG34">
        <f t="shared" si="13"/>
        <v>4.4259104019551618E-3</v>
      </c>
      <c r="EL34">
        <f t="shared" si="44"/>
        <v>-33.994999999999997</v>
      </c>
      <c r="EM34">
        <f t="shared" si="45"/>
        <v>-0.28277000000000002</v>
      </c>
      <c r="EN34">
        <f t="shared" si="46"/>
        <v>-837</v>
      </c>
      <c r="EO34">
        <f t="shared" si="47"/>
        <v>-1</v>
      </c>
      <c r="EP34">
        <f t="shared" si="48"/>
        <v>-1</v>
      </c>
      <c r="FA34">
        <v>33.994999999999997</v>
      </c>
      <c r="FB34">
        <v>0.28277000000000002</v>
      </c>
      <c r="FC34">
        <v>837</v>
      </c>
      <c r="FE34">
        <v>30.398900000000001</v>
      </c>
      <c r="FF34">
        <v>0.41508</v>
      </c>
      <c r="FG34">
        <v>437</v>
      </c>
      <c r="FH34">
        <f t="shared" si="80"/>
        <v>-3.5960999999999963</v>
      </c>
      <c r="FI34">
        <f t="shared" si="81"/>
        <v>0.13230999999999998</v>
      </c>
      <c r="FJ34">
        <f t="shared" si="82"/>
        <v>-400</v>
      </c>
      <c r="FK34">
        <f t="shared" si="83"/>
        <v>-0.47789725209080047</v>
      </c>
      <c r="FL34">
        <f t="shared" si="84"/>
        <v>0.4679067793613183</v>
      </c>
      <c r="FO34">
        <v>0.28294999999999998</v>
      </c>
      <c r="FQ34">
        <f t="shared" si="54"/>
        <v>-30.398900000000001</v>
      </c>
      <c r="FR34">
        <f t="shared" si="55"/>
        <v>-0.13213000000000003</v>
      </c>
      <c r="FS34">
        <f t="shared" si="56"/>
        <v>-437</v>
      </c>
      <c r="FT34">
        <f t="shared" si="57"/>
        <v>-1052.8090970415342</v>
      </c>
      <c r="FU34" s="143">
        <f t="shared" si="58"/>
        <v>1.7999999999995797E-4</v>
      </c>
    </row>
    <row r="35" spans="1:177" x14ac:dyDescent="0.35">
      <c r="A35" t="s">
        <v>190</v>
      </c>
      <c r="B35" t="s">
        <v>211</v>
      </c>
      <c r="E35" t="s">
        <v>211</v>
      </c>
      <c r="J35" t="s">
        <v>211</v>
      </c>
      <c r="N35" t="s">
        <v>211</v>
      </c>
      <c r="R35" t="s">
        <v>211</v>
      </c>
      <c r="S35">
        <v>8.57</v>
      </c>
      <c r="T35">
        <v>0.2122</v>
      </c>
      <c r="U35">
        <v>454</v>
      </c>
      <c r="Z35">
        <f t="shared" si="15"/>
        <v>-8.57</v>
      </c>
      <c r="AA35">
        <f t="shared" si="16"/>
        <v>-0.2122</v>
      </c>
      <c r="AB35">
        <f t="shared" si="17"/>
        <v>-454</v>
      </c>
      <c r="AK35">
        <v>30.443850000000001</v>
      </c>
      <c r="AL35">
        <v>0.28094999999999998</v>
      </c>
      <c r="AM35">
        <v>610</v>
      </c>
      <c r="AN35">
        <f t="shared" si="70"/>
        <v>30.443850000000001</v>
      </c>
      <c r="AO35">
        <f t="shared" si="71"/>
        <v>0.28094999999999998</v>
      </c>
      <c r="AP35">
        <f t="shared" si="72"/>
        <v>610</v>
      </c>
      <c r="AQ35" t="e">
        <f t="shared" si="24"/>
        <v>#DIV/0!</v>
      </c>
      <c r="AS35">
        <v>30.3323</v>
      </c>
      <c r="AT35">
        <v>0.28177000000000002</v>
      </c>
      <c r="AU35">
        <v>610</v>
      </c>
      <c r="AV35">
        <f t="shared" si="25"/>
        <v>-0.11155000000000115</v>
      </c>
      <c r="AW35">
        <f t="shared" si="1"/>
        <v>8.2000000000004292E-4</v>
      </c>
      <c r="AX35">
        <f t="shared" si="26"/>
        <v>0</v>
      </c>
      <c r="AY35">
        <f t="shared" si="27"/>
        <v>0</v>
      </c>
      <c r="BP35">
        <v>8.6080649999999999</v>
      </c>
      <c r="BQ35">
        <v>0.2099</v>
      </c>
      <c r="BR35">
        <v>477</v>
      </c>
      <c r="BS35">
        <f t="shared" si="2"/>
        <v>3.8064999999999571E-2</v>
      </c>
      <c r="BT35">
        <f t="shared" si="31"/>
        <v>-2.2999999999999965E-3</v>
      </c>
      <c r="BU35">
        <f t="shared" si="3"/>
        <v>23</v>
      </c>
      <c r="BW35">
        <v>22.156400000000001</v>
      </c>
      <c r="BX35">
        <v>0.28470000000000001</v>
      </c>
      <c r="BY35">
        <v>608</v>
      </c>
      <c r="BZ35">
        <f t="shared" si="32"/>
        <v>-8.1758999999999986</v>
      </c>
      <c r="CA35">
        <f t="shared" si="33"/>
        <v>2.9299999999999882E-3</v>
      </c>
      <c r="CB35">
        <f t="shared" si="34"/>
        <v>-2</v>
      </c>
      <c r="CC35" t="s">
        <v>233</v>
      </c>
      <c r="CD35">
        <f t="shared" si="35"/>
        <v>-3.2786885245901639E-3</v>
      </c>
      <c r="CM35">
        <f t="shared" si="39"/>
        <v>0</v>
      </c>
      <c r="CR35">
        <f t="shared" si="40"/>
        <v>0</v>
      </c>
      <c r="CS35">
        <f t="shared" si="41"/>
        <v>0</v>
      </c>
      <c r="CT35">
        <f t="shared" si="42"/>
        <v>0</v>
      </c>
      <c r="CU35" t="s">
        <v>236</v>
      </c>
      <c r="CV35" t="e">
        <f t="shared" si="43"/>
        <v>#DIV/0!</v>
      </c>
      <c r="CW35">
        <f t="shared" si="64"/>
        <v>1</v>
      </c>
      <c r="DA35">
        <v>22.156359999999999</v>
      </c>
      <c r="DB35">
        <v>0.28473799999999999</v>
      </c>
      <c r="DC35">
        <v>608</v>
      </c>
      <c r="DD35">
        <f t="shared" si="4"/>
        <v>-8.1759400000000007</v>
      </c>
      <c r="DE35">
        <f t="shared" si="5"/>
        <v>2.9679999999999707E-3</v>
      </c>
      <c r="DF35">
        <f t="shared" si="6"/>
        <v>-2</v>
      </c>
      <c r="DG35">
        <f t="shared" si="7"/>
        <v>-3.2786885245901639E-3</v>
      </c>
      <c r="DH35">
        <f t="shared" si="8"/>
        <v>1.0533413777194061E-2</v>
      </c>
      <c r="DZ35">
        <v>22.195</v>
      </c>
      <c r="EA35">
        <v>0.28370000000000001</v>
      </c>
      <c r="EB35">
        <v>608</v>
      </c>
      <c r="EC35">
        <f t="shared" si="9"/>
        <v>3.8640000000000896E-2</v>
      </c>
      <c r="ED35">
        <f t="shared" si="10"/>
        <v>-1.0379999999999834E-3</v>
      </c>
      <c r="EE35">
        <f t="shared" si="11"/>
        <v>0</v>
      </c>
      <c r="EF35">
        <f t="shared" si="12"/>
        <v>0</v>
      </c>
      <c r="EG35">
        <f t="shared" si="13"/>
        <v>-3.6454565249456812E-3</v>
      </c>
      <c r="EL35">
        <f t="shared" si="44"/>
        <v>-22.195</v>
      </c>
      <c r="EM35">
        <f t="shared" si="45"/>
        <v>-0.28370000000000001</v>
      </c>
      <c r="EN35">
        <f t="shared" si="46"/>
        <v>-608</v>
      </c>
      <c r="EO35">
        <f t="shared" si="47"/>
        <v>-1</v>
      </c>
      <c r="EP35">
        <f t="shared" si="48"/>
        <v>-1</v>
      </c>
      <c r="FA35">
        <v>22.195</v>
      </c>
      <c r="FB35">
        <v>0.28370000000000001</v>
      </c>
      <c r="FC35">
        <v>608</v>
      </c>
      <c r="FE35">
        <v>18.371099999999998</v>
      </c>
      <c r="FF35">
        <v>0.40117000000000003</v>
      </c>
      <c r="FG35">
        <v>362</v>
      </c>
      <c r="FH35">
        <f t="shared" si="80"/>
        <v>-3.8239000000000019</v>
      </c>
      <c r="FI35">
        <f t="shared" si="81"/>
        <v>0.11747000000000002</v>
      </c>
      <c r="FJ35">
        <f t="shared" si="82"/>
        <v>-246</v>
      </c>
      <c r="FK35">
        <f t="shared" si="83"/>
        <v>-0.40460526315789475</v>
      </c>
      <c r="FL35">
        <f t="shared" si="84"/>
        <v>0.41406415227352844</v>
      </c>
      <c r="FO35">
        <v>0.28239999999999998</v>
      </c>
      <c r="FQ35">
        <f t="shared" si="54"/>
        <v>-18.371099999999998</v>
      </c>
      <c r="FR35">
        <f t="shared" si="55"/>
        <v>-0.11877000000000004</v>
      </c>
      <c r="FS35">
        <f t="shared" si="56"/>
        <v>-362</v>
      </c>
      <c r="FT35">
        <f t="shared" si="57"/>
        <v>-902.36059525886776</v>
      </c>
      <c r="FU35" s="143">
        <f t="shared" si="58"/>
        <v>-1.3000000000000234E-3</v>
      </c>
    </row>
    <row r="36" spans="1:177" x14ac:dyDescent="0.35">
      <c r="A36" t="s">
        <v>158</v>
      </c>
      <c r="B36" t="s">
        <v>211</v>
      </c>
      <c r="G36" t="s">
        <v>211</v>
      </c>
      <c r="H36" t="s">
        <v>211</v>
      </c>
      <c r="M36" t="s">
        <v>211</v>
      </c>
      <c r="O36" t="s">
        <v>211</v>
      </c>
      <c r="P36" t="s">
        <v>211</v>
      </c>
      <c r="Q36" t="s">
        <v>211</v>
      </c>
      <c r="R36" t="s">
        <v>211</v>
      </c>
      <c r="S36">
        <v>26.52</v>
      </c>
      <c r="T36">
        <v>0.36399999999999999</v>
      </c>
      <c r="U36">
        <v>159</v>
      </c>
      <c r="W36">
        <v>28.13</v>
      </c>
      <c r="X36">
        <v>0.36980000000000002</v>
      </c>
      <c r="Y36">
        <v>162</v>
      </c>
      <c r="Z36">
        <f t="shared" si="15"/>
        <v>1.6099999999999994</v>
      </c>
      <c r="AA36">
        <f t="shared" si="16"/>
        <v>5.8000000000000274E-3</v>
      </c>
      <c r="AB36">
        <f t="shared" si="17"/>
        <v>3</v>
      </c>
      <c r="AK36">
        <v>66.238900000000001</v>
      </c>
      <c r="AL36">
        <v>0.42817</v>
      </c>
      <c r="AM36">
        <v>307</v>
      </c>
      <c r="AN36">
        <f t="shared" si="70"/>
        <v>66.238900000000001</v>
      </c>
      <c r="AO36">
        <f t="shared" si="71"/>
        <v>0.42817</v>
      </c>
      <c r="AP36">
        <f t="shared" si="72"/>
        <v>307</v>
      </c>
      <c r="AQ36" t="e">
        <f t="shared" si="24"/>
        <v>#DIV/0!</v>
      </c>
      <c r="AS36">
        <v>64.559700000000007</v>
      </c>
      <c r="AT36">
        <v>0.35189999999999999</v>
      </c>
      <c r="AU36">
        <v>174</v>
      </c>
      <c r="AV36">
        <f t="shared" si="25"/>
        <v>-1.6791999999999945</v>
      </c>
      <c r="AW36">
        <f t="shared" si="1"/>
        <v>-7.6270000000000004E-2</v>
      </c>
      <c r="AX36">
        <f t="shared" si="26"/>
        <v>133</v>
      </c>
      <c r="AY36">
        <f t="shared" si="27"/>
        <v>0.43322475570032576</v>
      </c>
      <c r="BS36">
        <f t="shared" si="2"/>
        <v>-26.52</v>
      </c>
      <c r="BT36">
        <f t="shared" si="31"/>
        <v>-0.36399999999999999</v>
      </c>
      <c r="BU36">
        <f t="shared" si="3"/>
        <v>-159</v>
      </c>
      <c r="BW36">
        <v>36.930500000000002</v>
      </c>
      <c r="BX36">
        <v>0.74221999999999999</v>
      </c>
      <c r="BY36">
        <v>145</v>
      </c>
      <c r="BZ36">
        <f>BX35-AS36</f>
        <v>-64.275000000000006</v>
      </c>
      <c r="CA36">
        <f t="shared" si="33"/>
        <v>0.39032</v>
      </c>
      <c r="CB36">
        <f t="shared" si="34"/>
        <v>-29</v>
      </c>
      <c r="CC36" t="s">
        <v>236</v>
      </c>
      <c r="CD36">
        <f t="shared" si="35"/>
        <v>-0.16666666666666666</v>
      </c>
      <c r="CF36">
        <v>36.030500000000004</v>
      </c>
      <c r="CG36">
        <v>0.74219999999999997</v>
      </c>
      <c r="CH36">
        <v>145</v>
      </c>
      <c r="CI36">
        <f t="shared" si="36"/>
        <v>-0.89999999999999858</v>
      </c>
      <c r="CJ36">
        <f t="shared" si="37"/>
        <v>-2.0000000000020002E-5</v>
      </c>
      <c r="CK36">
        <f t="shared" si="38"/>
        <v>0</v>
      </c>
      <c r="CL36" t="s">
        <v>236</v>
      </c>
      <c r="CM36">
        <f t="shared" si="39"/>
        <v>0</v>
      </c>
      <c r="CR36">
        <f t="shared" si="40"/>
        <v>-36.030500000000004</v>
      </c>
      <c r="CS36">
        <f t="shared" si="41"/>
        <v>-0.74219999999999997</v>
      </c>
      <c r="CT36">
        <f t="shared" si="42"/>
        <v>-145</v>
      </c>
      <c r="CU36" t="s">
        <v>236</v>
      </c>
      <c r="CV36">
        <f t="shared" si="43"/>
        <v>-1</v>
      </c>
      <c r="CW36">
        <f t="shared" si="64"/>
        <v>1</v>
      </c>
      <c r="DA36">
        <v>54.203870000000002</v>
      </c>
      <c r="DB36">
        <v>0.47970000000000002</v>
      </c>
      <c r="DC36">
        <v>174</v>
      </c>
      <c r="DD36">
        <f t="shared" si="4"/>
        <v>-10.355830000000005</v>
      </c>
      <c r="DE36">
        <f t="shared" si="5"/>
        <v>0.12780000000000002</v>
      </c>
      <c r="DF36">
        <f t="shared" si="6"/>
        <v>0</v>
      </c>
      <c r="DG36">
        <f t="shared" si="7"/>
        <v>0</v>
      </c>
      <c r="DH36">
        <f t="shared" si="8"/>
        <v>0.36317135549872132</v>
      </c>
      <c r="DZ36">
        <v>53.911859999999997</v>
      </c>
      <c r="EA36">
        <v>0.44425999999999999</v>
      </c>
      <c r="EB36">
        <v>174</v>
      </c>
      <c r="EC36">
        <f t="shared" si="9"/>
        <v>-0.29201000000000477</v>
      </c>
      <c r="ED36">
        <f t="shared" si="10"/>
        <v>-3.5440000000000027E-2</v>
      </c>
      <c r="EE36">
        <f t="shared" si="11"/>
        <v>0</v>
      </c>
      <c r="EF36">
        <f t="shared" si="12"/>
        <v>0</v>
      </c>
      <c r="EG36">
        <f t="shared" si="13"/>
        <v>-7.3879508025849541E-2</v>
      </c>
      <c r="EL36">
        <f t="shared" si="44"/>
        <v>-53.911859999999997</v>
      </c>
      <c r="EM36">
        <f t="shared" si="45"/>
        <v>-0.44425999999999999</v>
      </c>
      <c r="EN36">
        <f t="shared" si="46"/>
        <v>-174</v>
      </c>
      <c r="EO36">
        <f t="shared" si="47"/>
        <v>-1</v>
      </c>
      <c r="EP36">
        <f t="shared" si="48"/>
        <v>-1</v>
      </c>
      <c r="FA36">
        <v>53.911859999999997</v>
      </c>
      <c r="FB36">
        <v>0.44425999999999999</v>
      </c>
      <c r="FC36">
        <v>174</v>
      </c>
      <c r="FE36">
        <v>47.7498</v>
      </c>
      <c r="FF36">
        <v>0.58484999999999998</v>
      </c>
      <c r="FG36">
        <v>138</v>
      </c>
      <c r="FH36">
        <f t="shared" si="80"/>
        <v>-6.1620599999999968</v>
      </c>
      <c r="FI36">
        <f t="shared" si="81"/>
        <v>0.14058999999999999</v>
      </c>
      <c r="FJ36">
        <f t="shared" si="82"/>
        <v>-36</v>
      </c>
      <c r="FK36">
        <f t="shared" si="83"/>
        <v>-0.20689655172413793</v>
      </c>
      <c r="FL36">
        <f t="shared" si="84"/>
        <v>0.31645883041462208</v>
      </c>
      <c r="FO36">
        <v>0.45629999999999998</v>
      </c>
      <c r="FQ36">
        <f t="shared" si="54"/>
        <v>-47.7498</v>
      </c>
      <c r="FR36">
        <f t="shared" si="55"/>
        <v>-0.12855</v>
      </c>
      <c r="FS36">
        <f t="shared" si="56"/>
        <v>-138</v>
      </c>
      <c r="FT36">
        <f t="shared" si="57"/>
        <v>-235.9579379328033</v>
      </c>
      <c r="FU36" s="143">
        <f t="shared" si="58"/>
        <v>1.2039999999999995E-2</v>
      </c>
    </row>
    <row r="37" spans="1:177" x14ac:dyDescent="0.35">
      <c r="A37" t="s">
        <v>157</v>
      </c>
      <c r="B37" t="s">
        <v>211</v>
      </c>
      <c r="D37" s="75" t="s">
        <v>211</v>
      </c>
      <c r="G37" s="61"/>
      <c r="H37" t="s">
        <v>211</v>
      </c>
      <c r="I37" s="61"/>
      <c r="J37" s="75"/>
      <c r="O37" t="s">
        <v>211</v>
      </c>
      <c r="P37" t="s">
        <v>211</v>
      </c>
      <c r="Q37" t="s">
        <v>211</v>
      </c>
      <c r="R37" t="s">
        <v>211</v>
      </c>
      <c r="S37">
        <v>39.68</v>
      </c>
      <c r="T37">
        <v>0.1246</v>
      </c>
      <c r="U37">
        <v>250</v>
      </c>
      <c r="W37">
        <v>41.597000000000001</v>
      </c>
      <c r="X37">
        <v>0.10009999999999999</v>
      </c>
      <c r="Y37">
        <v>388</v>
      </c>
      <c r="Z37">
        <f t="shared" si="15"/>
        <v>1.9170000000000016</v>
      </c>
      <c r="AA37">
        <f t="shared" si="16"/>
        <v>-2.4500000000000008E-2</v>
      </c>
      <c r="AB37">
        <f t="shared" si="17"/>
        <v>138</v>
      </c>
      <c r="AK37">
        <v>157.17169999999999</v>
      </c>
      <c r="AL37">
        <v>9.6170000000000005E-2</v>
      </c>
      <c r="AM37">
        <v>464</v>
      </c>
      <c r="AN37">
        <f t="shared" si="70"/>
        <v>157.17169999999999</v>
      </c>
      <c r="AO37">
        <f t="shared" si="71"/>
        <v>9.6170000000000005E-2</v>
      </c>
      <c r="AP37">
        <f t="shared" si="72"/>
        <v>464</v>
      </c>
      <c r="AQ37" t="e">
        <f t="shared" si="24"/>
        <v>#DIV/0!</v>
      </c>
      <c r="AS37">
        <v>160.20500000000001</v>
      </c>
      <c r="AT37">
        <v>0.11346000000000001</v>
      </c>
      <c r="AU37">
        <v>434</v>
      </c>
      <c r="AV37">
        <f t="shared" si="25"/>
        <v>3.0333000000000254</v>
      </c>
      <c r="AW37">
        <f t="shared" si="1"/>
        <v>1.729E-2</v>
      </c>
      <c r="AX37">
        <f t="shared" si="26"/>
        <v>30</v>
      </c>
      <c r="AY37">
        <f t="shared" si="27"/>
        <v>6.4655172413793108E-2</v>
      </c>
      <c r="BS37">
        <f t="shared" si="2"/>
        <v>-39.68</v>
      </c>
      <c r="BT37">
        <f t="shared" si="31"/>
        <v>-0.1246</v>
      </c>
      <c r="BU37">
        <f t="shared" si="3"/>
        <v>-250</v>
      </c>
      <c r="BW37">
        <v>80.925799999999995</v>
      </c>
      <c r="BX37">
        <v>0.19917000000000001</v>
      </c>
      <c r="BY37">
        <v>212</v>
      </c>
      <c r="BZ37">
        <f t="shared" si="32"/>
        <v>-79.279200000000017</v>
      </c>
      <c r="CA37">
        <f t="shared" si="33"/>
        <v>8.5710000000000008E-2</v>
      </c>
      <c r="CB37">
        <f t="shared" si="34"/>
        <v>-222</v>
      </c>
      <c r="CC37" t="s">
        <v>233</v>
      </c>
      <c r="CD37">
        <f t="shared" si="35"/>
        <v>-0.51152073732718895</v>
      </c>
      <c r="CF37">
        <v>81.950999999999993</v>
      </c>
      <c r="CG37">
        <v>0.1595</v>
      </c>
      <c r="CH37">
        <v>212</v>
      </c>
      <c r="CI37">
        <f t="shared" si="36"/>
        <v>1.0251999999999981</v>
      </c>
      <c r="CJ37">
        <f t="shared" si="37"/>
        <v>-3.9670000000000011E-2</v>
      </c>
      <c r="CK37">
        <f t="shared" si="38"/>
        <v>0</v>
      </c>
      <c r="CL37" t="s">
        <v>236</v>
      </c>
      <c r="CM37">
        <f t="shared" si="39"/>
        <v>0</v>
      </c>
      <c r="CR37">
        <f t="shared" si="40"/>
        <v>-81.950999999999993</v>
      </c>
      <c r="CS37">
        <f t="shared" si="41"/>
        <v>-0.1595</v>
      </c>
      <c r="CT37">
        <f t="shared" si="42"/>
        <v>-212</v>
      </c>
      <c r="CU37" t="s">
        <v>236</v>
      </c>
      <c r="CV37">
        <f t="shared" si="43"/>
        <v>-1</v>
      </c>
      <c r="CW37">
        <f t="shared" si="64"/>
        <v>1</v>
      </c>
      <c r="DA37">
        <v>87.62997</v>
      </c>
      <c r="DB37">
        <v>0.1000022</v>
      </c>
      <c r="DC37">
        <v>429</v>
      </c>
      <c r="DD37">
        <f t="shared" si="4"/>
        <v>-72.575030000000012</v>
      </c>
      <c r="DE37">
        <f t="shared" si="5"/>
        <v>-1.3457800000000006E-2</v>
      </c>
      <c r="DF37">
        <f t="shared" si="6"/>
        <v>-5</v>
      </c>
      <c r="DG37">
        <f t="shared" si="7"/>
        <v>-1.1520737327188941E-2</v>
      </c>
      <c r="DH37">
        <f t="shared" si="8"/>
        <v>-0.11861272695222991</v>
      </c>
      <c r="DZ37">
        <v>87.62997</v>
      </c>
      <c r="EA37">
        <v>0.1</v>
      </c>
      <c r="EB37">
        <v>429</v>
      </c>
      <c r="EC37">
        <f t="shared" si="9"/>
        <v>0</v>
      </c>
      <c r="ED37">
        <f t="shared" si="10"/>
        <v>-2.1999999999938735E-6</v>
      </c>
      <c r="EE37">
        <f t="shared" si="11"/>
        <v>0</v>
      </c>
      <c r="EF37">
        <f t="shared" si="12"/>
        <v>0</v>
      </c>
      <c r="EG37">
        <f t="shared" si="13"/>
        <v>-2.1999516010586501E-5</v>
      </c>
      <c r="EL37">
        <f t="shared" si="44"/>
        <v>-87.62997</v>
      </c>
      <c r="EM37">
        <f t="shared" si="45"/>
        <v>-0.1</v>
      </c>
      <c r="EN37">
        <f t="shared" si="46"/>
        <v>-429</v>
      </c>
      <c r="EO37">
        <f t="shared" si="47"/>
        <v>-1</v>
      </c>
      <c r="EP37">
        <f t="shared" si="48"/>
        <v>-1</v>
      </c>
      <c r="FA37">
        <v>87.62997</v>
      </c>
      <c r="FB37">
        <v>0.1</v>
      </c>
      <c r="FC37">
        <v>429</v>
      </c>
      <c r="FE37">
        <v>81.078699999999998</v>
      </c>
      <c r="FF37">
        <v>0.13677</v>
      </c>
      <c r="FG37">
        <v>278</v>
      </c>
      <c r="FH37">
        <f t="shared" si="80"/>
        <v>-6.5512700000000024</v>
      </c>
      <c r="FI37">
        <f t="shared" si="81"/>
        <v>3.6769999999999997E-2</v>
      </c>
      <c r="FJ37">
        <f t="shared" si="82"/>
        <v>-151</v>
      </c>
      <c r="FK37">
        <f t="shared" si="83"/>
        <v>-0.351981351981352</v>
      </c>
      <c r="FL37">
        <f t="shared" si="84"/>
        <v>0.36769999999999997</v>
      </c>
      <c r="FO37">
        <v>9.8400000000000001E-2</v>
      </c>
      <c r="FQ37">
        <f t="shared" si="54"/>
        <v>-81.078699999999998</v>
      </c>
      <c r="FR37">
        <f t="shared" si="55"/>
        <v>-3.8370000000000001E-2</v>
      </c>
      <c r="FS37">
        <f t="shared" si="56"/>
        <v>-278</v>
      </c>
      <c r="FT37">
        <f t="shared" si="57"/>
        <v>-2032.6094903853184</v>
      </c>
      <c r="FU37" s="143">
        <f t="shared" si="58"/>
        <v>-1.6000000000000042E-3</v>
      </c>
    </row>
    <row r="38" spans="1:177" x14ac:dyDescent="0.35">
      <c r="A38" t="s">
        <v>159</v>
      </c>
      <c r="B38" t="s">
        <v>211</v>
      </c>
      <c r="D38" s="61"/>
      <c r="G38" s="75" t="s">
        <v>211</v>
      </c>
      <c r="H38" t="s">
        <v>211</v>
      </c>
      <c r="I38" s="61"/>
      <c r="L38" s="75" t="s">
        <v>211</v>
      </c>
      <c r="O38" t="s">
        <v>211</v>
      </c>
      <c r="P38" t="s">
        <v>211</v>
      </c>
      <c r="Q38" t="s">
        <v>211</v>
      </c>
      <c r="R38" t="s">
        <v>211</v>
      </c>
      <c r="S38">
        <v>22.22</v>
      </c>
      <c r="T38">
        <v>0.30280000000000001</v>
      </c>
      <c r="U38">
        <v>263</v>
      </c>
      <c r="W38">
        <v>22.66</v>
      </c>
      <c r="X38">
        <v>0.29189999999999999</v>
      </c>
      <c r="Y38">
        <v>273</v>
      </c>
      <c r="Z38">
        <f t="shared" si="15"/>
        <v>0.44000000000000128</v>
      </c>
      <c r="AA38">
        <f t="shared" si="16"/>
        <v>-1.0900000000000021E-2</v>
      </c>
      <c r="AB38">
        <f t="shared" si="17"/>
        <v>10</v>
      </c>
      <c r="AK38">
        <v>98.72</v>
      </c>
      <c r="AL38">
        <v>0.21548</v>
      </c>
      <c r="AM38">
        <v>508</v>
      </c>
      <c r="AN38">
        <f t="shared" si="70"/>
        <v>98.72</v>
      </c>
      <c r="AO38">
        <f t="shared" si="71"/>
        <v>0.21548</v>
      </c>
      <c r="AP38">
        <f t="shared" si="72"/>
        <v>508</v>
      </c>
      <c r="AQ38" t="e">
        <f t="shared" si="24"/>
        <v>#DIV/0!</v>
      </c>
      <c r="AS38">
        <v>87.449659999999994</v>
      </c>
      <c r="AT38">
        <v>0.36652000000000001</v>
      </c>
      <c r="AU38">
        <v>326</v>
      </c>
      <c r="AV38">
        <f t="shared" si="25"/>
        <v>-11.270340000000004</v>
      </c>
      <c r="AW38">
        <f t="shared" si="1"/>
        <v>0.15104000000000001</v>
      </c>
      <c r="AX38">
        <f t="shared" si="26"/>
        <v>182</v>
      </c>
      <c r="AY38">
        <f t="shared" si="27"/>
        <v>0.35826771653543305</v>
      </c>
      <c r="BS38">
        <f t="shared" si="2"/>
        <v>-22.22</v>
      </c>
      <c r="BT38">
        <f t="shared" si="31"/>
        <v>-0.30280000000000001</v>
      </c>
      <c r="BU38">
        <f t="shared" si="3"/>
        <v>-263</v>
      </c>
      <c r="BW38">
        <v>49.030799999999999</v>
      </c>
      <c r="BX38">
        <v>0.45689999999999997</v>
      </c>
      <c r="BY38">
        <v>267</v>
      </c>
      <c r="BZ38">
        <f t="shared" si="32"/>
        <v>-38.418859999999995</v>
      </c>
      <c r="CA38">
        <f t="shared" si="33"/>
        <v>9.037999999999996E-2</v>
      </c>
      <c r="CB38">
        <f t="shared" si="34"/>
        <v>-59</v>
      </c>
      <c r="CC38" t="s">
        <v>234</v>
      </c>
      <c r="CD38">
        <f t="shared" si="35"/>
        <v>-0.18098159509202455</v>
      </c>
      <c r="CF38">
        <v>49.030799999999999</v>
      </c>
      <c r="CG38">
        <v>0.45689800000000003</v>
      </c>
      <c r="CH38">
        <v>267</v>
      </c>
      <c r="CI38">
        <f t="shared" si="36"/>
        <v>0</v>
      </c>
      <c r="CJ38">
        <f t="shared" si="37"/>
        <v>-1.999999999946489E-6</v>
      </c>
      <c r="CK38">
        <f t="shared" si="38"/>
        <v>0</v>
      </c>
      <c r="CL38" t="s">
        <v>234</v>
      </c>
      <c r="CM38">
        <f t="shared" si="39"/>
        <v>0</v>
      </c>
      <c r="CR38">
        <f t="shared" si="40"/>
        <v>-49.030799999999999</v>
      </c>
      <c r="CS38">
        <f t="shared" si="41"/>
        <v>-0.45689800000000003</v>
      </c>
      <c r="CT38">
        <f t="shared" si="42"/>
        <v>-267</v>
      </c>
      <c r="CU38" t="s">
        <v>236</v>
      </c>
      <c r="CV38">
        <f t="shared" si="43"/>
        <v>-1</v>
      </c>
      <c r="CW38">
        <f t="shared" si="64"/>
        <v>1</v>
      </c>
      <c r="DA38">
        <v>53.010890000000003</v>
      </c>
      <c r="DB38">
        <v>0.45199</v>
      </c>
      <c r="DC38">
        <v>320</v>
      </c>
      <c r="DD38">
        <f t="shared" si="4"/>
        <v>-34.438769999999991</v>
      </c>
      <c r="DE38">
        <f t="shared" si="5"/>
        <v>8.546999999999999E-2</v>
      </c>
      <c r="DF38">
        <f t="shared" si="6"/>
        <v>-6</v>
      </c>
      <c r="DG38">
        <f t="shared" si="7"/>
        <v>-1.8404907975460124E-2</v>
      </c>
      <c r="DH38">
        <f t="shared" si="8"/>
        <v>0.23319327731092435</v>
      </c>
      <c r="DZ38">
        <v>52</v>
      </c>
      <c r="EA38">
        <v>0.42370000000000002</v>
      </c>
      <c r="EB38">
        <v>320</v>
      </c>
      <c r="EC38">
        <f t="shared" si="9"/>
        <v>-1.0108900000000034</v>
      </c>
      <c r="ED38">
        <f t="shared" si="10"/>
        <v>-2.8289999999999982E-2</v>
      </c>
      <c r="EE38">
        <f t="shared" si="11"/>
        <v>0</v>
      </c>
      <c r="EF38">
        <f t="shared" si="12"/>
        <v>0</v>
      </c>
      <c r="EG38">
        <f t="shared" si="13"/>
        <v>-6.2589880307086398E-2</v>
      </c>
      <c r="EL38">
        <f t="shared" si="44"/>
        <v>-52</v>
      </c>
      <c r="EM38">
        <f t="shared" si="45"/>
        <v>-0.42370000000000002</v>
      </c>
      <c r="EN38">
        <f t="shared" si="46"/>
        <v>-320</v>
      </c>
      <c r="EO38">
        <f t="shared" si="47"/>
        <v>-1</v>
      </c>
      <c r="EP38">
        <f t="shared" si="48"/>
        <v>-1</v>
      </c>
      <c r="FA38">
        <v>52</v>
      </c>
      <c r="FB38">
        <v>0.42370000000000002</v>
      </c>
      <c r="FC38">
        <v>320</v>
      </c>
      <c r="FE38">
        <v>46.639000000000003</v>
      </c>
      <c r="FF38">
        <v>0.35399999999999998</v>
      </c>
      <c r="FG38">
        <v>217</v>
      </c>
      <c r="FH38">
        <f t="shared" si="80"/>
        <v>-5.3609999999999971</v>
      </c>
      <c r="FI38">
        <f t="shared" si="81"/>
        <v>-6.970000000000004E-2</v>
      </c>
      <c r="FJ38">
        <f t="shared" si="82"/>
        <v>-103</v>
      </c>
      <c r="FK38">
        <f t="shared" si="83"/>
        <v>-0.32187500000000002</v>
      </c>
      <c r="FL38">
        <f t="shared" si="84"/>
        <v>-0.16450318621666282</v>
      </c>
      <c r="FO38">
        <v>0.45200000000000001</v>
      </c>
      <c r="FQ38">
        <f t="shared" si="54"/>
        <v>-46.639000000000003</v>
      </c>
      <c r="FR38">
        <f t="shared" si="55"/>
        <v>9.8000000000000032E-2</v>
      </c>
      <c r="FS38">
        <f t="shared" si="56"/>
        <v>-217</v>
      </c>
      <c r="FT38">
        <f t="shared" si="57"/>
        <v>-612.99435028248593</v>
      </c>
      <c r="FU38" s="143">
        <f t="shared" si="58"/>
        <v>2.8299999999999992E-2</v>
      </c>
    </row>
    <row r="39" spans="1:177" x14ac:dyDescent="0.35">
      <c r="A39" t="s">
        <v>160</v>
      </c>
      <c r="B39" t="s">
        <v>211</v>
      </c>
      <c r="E39" t="s">
        <v>211</v>
      </c>
      <c r="H39" t="s">
        <v>211</v>
      </c>
      <c r="I39" t="s">
        <v>211</v>
      </c>
      <c r="O39" t="s">
        <v>211</v>
      </c>
      <c r="P39" t="s">
        <v>211</v>
      </c>
      <c r="Q39" t="s">
        <v>211</v>
      </c>
      <c r="R39" t="s">
        <v>211</v>
      </c>
      <c r="S39">
        <v>26.34</v>
      </c>
      <c r="T39">
        <v>0.22470000000000001</v>
      </c>
      <c r="U39">
        <v>137</v>
      </c>
      <c r="W39">
        <v>26.353999999999999</v>
      </c>
      <c r="X39">
        <v>0.28310000000000002</v>
      </c>
      <c r="Y39">
        <v>159</v>
      </c>
      <c r="Z39">
        <f t="shared" si="15"/>
        <v>1.3999999999999346E-2</v>
      </c>
      <c r="AA39">
        <f t="shared" si="16"/>
        <v>5.8400000000000007E-2</v>
      </c>
      <c r="AB39">
        <f t="shared" si="17"/>
        <v>22</v>
      </c>
      <c r="AK39">
        <v>102.0086</v>
      </c>
      <c r="AL39">
        <v>7.3599999999999999E-2</v>
      </c>
      <c r="AM39">
        <v>230</v>
      </c>
      <c r="AN39">
        <f t="shared" si="70"/>
        <v>102.0086</v>
      </c>
      <c r="AO39">
        <f t="shared" si="71"/>
        <v>7.3599999999999999E-2</v>
      </c>
      <c r="AP39">
        <f t="shared" si="72"/>
        <v>230</v>
      </c>
      <c r="AQ39" t="e">
        <f t="shared" si="24"/>
        <v>#DIV/0!</v>
      </c>
      <c r="AS39">
        <v>103.3746</v>
      </c>
      <c r="AT39">
        <v>0.15547800000000001</v>
      </c>
      <c r="AU39">
        <v>174</v>
      </c>
      <c r="AV39">
        <f t="shared" si="25"/>
        <v>1.3659999999999997</v>
      </c>
      <c r="AW39">
        <f t="shared" si="1"/>
        <v>8.1878000000000006E-2</v>
      </c>
      <c r="AX39">
        <f t="shared" si="26"/>
        <v>56</v>
      </c>
      <c r="AY39">
        <f t="shared" si="27"/>
        <v>0.24347826086956523</v>
      </c>
      <c r="BS39">
        <f t="shared" si="2"/>
        <v>-26.34</v>
      </c>
      <c r="BT39">
        <f t="shared" si="31"/>
        <v>-0.22470000000000001</v>
      </c>
      <c r="BU39">
        <f t="shared" si="3"/>
        <v>-137</v>
      </c>
      <c r="BZ39">
        <f t="shared" si="32"/>
        <v>-103.3746</v>
      </c>
      <c r="CB39">
        <f t="shared" si="34"/>
        <v>-174</v>
      </c>
      <c r="CD39">
        <f t="shared" si="35"/>
        <v>-1</v>
      </c>
      <c r="CM39" t="e">
        <f t="shared" si="39"/>
        <v>#DIV/0!</v>
      </c>
      <c r="CR39">
        <f t="shared" si="40"/>
        <v>0</v>
      </c>
      <c r="CS39">
        <f t="shared" si="41"/>
        <v>0</v>
      </c>
      <c r="CT39">
        <f t="shared" si="42"/>
        <v>0</v>
      </c>
      <c r="CU39" t="s">
        <v>236</v>
      </c>
      <c r="CV39" t="e">
        <f t="shared" si="43"/>
        <v>#DIV/0!</v>
      </c>
      <c r="CW39">
        <f t="shared" si="64"/>
        <v>1</v>
      </c>
      <c r="DA39">
        <v>56.530740000000002</v>
      </c>
      <c r="DB39">
        <v>0.15451999999999999</v>
      </c>
      <c r="DC39">
        <v>171</v>
      </c>
      <c r="DD39">
        <f t="shared" si="4"/>
        <v>-46.843859999999999</v>
      </c>
      <c r="DE39">
        <f t="shared" si="5"/>
        <v>-9.580000000000144E-4</v>
      </c>
      <c r="DF39">
        <f t="shared" si="6"/>
        <v>-3</v>
      </c>
      <c r="DG39">
        <f t="shared" si="7"/>
        <v>-1.7241379310344827E-2</v>
      </c>
      <c r="DH39">
        <f t="shared" si="8"/>
        <v>-6.1616434479477124E-3</v>
      </c>
      <c r="DZ39">
        <v>55.426000000000002</v>
      </c>
      <c r="EA39">
        <v>0.19608999999999999</v>
      </c>
      <c r="EB39">
        <v>171</v>
      </c>
      <c r="EC39">
        <f t="shared" si="9"/>
        <v>-1.1047399999999996</v>
      </c>
      <c r="ED39">
        <f t="shared" si="10"/>
        <v>4.1569999999999996E-2</v>
      </c>
      <c r="EE39">
        <f t="shared" si="11"/>
        <v>0</v>
      </c>
      <c r="EF39">
        <f t="shared" si="12"/>
        <v>0</v>
      </c>
      <c r="EG39">
        <f t="shared" si="13"/>
        <v>0.26902666321511776</v>
      </c>
      <c r="EL39">
        <f t="shared" si="44"/>
        <v>-55.426000000000002</v>
      </c>
      <c r="EM39">
        <f t="shared" si="45"/>
        <v>-0.19608999999999999</v>
      </c>
      <c r="EN39">
        <f t="shared" si="46"/>
        <v>-171</v>
      </c>
      <c r="EO39">
        <f t="shared" si="47"/>
        <v>-1</v>
      </c>
      <c r="EP39">
        <f t="shared" si="48"/>
        <v>-1</v>
      </c>
      <c r="FA39">
        <v>55.426000000000002</v>
      </c>
      <c r="FB39">
        <v>0.19608999999999999</v>
      </c>
      <c r="FC39">
        <v>171</v>
      </c>
      <c r="FE39">
        <v>53.838000000000001</v>
      </c>
      <c r="FF39">
        <v>0.17150000000000001</v>
      </c>
      <c r="FG39">
        <v>163</v>
      </c>
      <c r="FH39">
        <f t="shared" si="80"/>
        <v>-1.588000000000001</v>
      </c>
      <c r="FI39">
        <f t="shared" si="81"/>
        <v>-2.4589999999999973E-2</v>
      </c>
      <c r="FJ39">
        <f t="shared" si="82"/>
        <v>-8</v>
      </c>
      <c r="FK39">
        <f t="shared" si="83"/>
        <v>-4.6783625730994149E-2</v>
      </c>
      <c r="FL39">
        <f t="shared" si="84"/>
        <v>-0.12540160130552286</v>
      </c>
      <c r="FO39">
        <v>0.16239999999999999</v>
      </c>
      <c r="FQ39">
        <f t="shared" si="54"/>
        <v>-53.838000000000001</v>
      </c>
      <c r="FR39">
        <f t="shared" si="55"/>
        <v>-9.1000000000000247E-3</v>
      </c>
      <c r="FS39">
        <f t="shared" si="56"/>
        <v>-163</v>
      </c>
      <c r="FT39">
        <f t="shared" si="57"/>
        <v>-950.43731778425649</v>
      </c>
      <c r="FU39" s="143">
        <f t="shared" si="58"/>
        <v>-3.3689999999999998E-2</v>
      </c>
    </row>
    <row r="40" spans="1:177" x14ac:dyDescent="0.35">
      <c r="A40" t="s">
        <v>187</v>
      </c>
      <c r="B40" t="s">
        <v>211</v>
      </c>
      <c r="F40" t="s">
        <v>211</v>
      </c>
      <c r="M40" t="s">
        <v>211</v>
      </c>
      <c r="O40" t="s">
        <v>211</v>
      </c>
      <c r="R40" t="s">
        <v>211</v>
      </c>
      <c r="S40">
        <v>20.14</v>
      </c>
      <c r="T40">
        <v>0.17030000000000001</v>
      </c>
      <c r="U40">
        <v>173</v>
      </c>
      <c r="Z40">
        <f t="shared" si="15"/>
        <v>-20.14</v>
      </c>
      <c r="AA40">
        <f t="shared" si="16"/>
        <v>-0.17030000000000001</v>
      </c>
      <c r="AB40">
        <f t="shared" si="17"/>
        <v>-173</v>
      </c>
      <c r="AK40">
        <v>90.071899999999999</v>
      </c>
      <c r="AL40">
        <v>0.2913</v>
      </c>
      <c r="AM40">
        <v>301</v>
      </c>
      <c r="AN40">
        <f t="shared" si="70"/>
        <v>90.071899999999999</v>
      </c>
      <c r="AO40">
        <f t="shared" si="71"/>
        <v>0.2913</v>
      </c>
      <c r="AP40">
        <f t="shared" si="72"/>
        <v>301</v>
      </c>
      <c r="AQ40" t="e">
        <f t="shared" si="24"/>
        <v>#DIV/0!</v>
      </c>
      <c r="AS40">
        <v>85.150670000000005</v>
      </c>
      <c r="AT40">
        <v>0.34103</v>
      </c>
      <c r="AU40">
        <v>246</v>
      </c>
      <c r="AV40">
        <f t="shared" si="25"/>
        <v>-4.9212299999999942</v>
      </c>
      <c r="AW40">
        <f t="shared" si="1"/>
        <v>4.9729999999999996E-2</v>
      </c>
      <c r="AX40">
        <f t="shared" si="26"/>
        <v>55</v>
      </c>
      <c r="AY40">
        <f t="shared" si="27"/>
        <v>0.18272425249169436</v>
      </c>
      <c r="BP40">
        <v>19.668900000000001</v>
      </c>
      <c r="BQ40" s="79">
        <v>0.33239999999999997</v>
      </c>
      <c r="BR40">
        <v>211</v>
      </c>
      <c r="BS40">
        <f t="shared" si="2"/>
        <v>-0.47109999999999985</v>
      </c>
      <c r="BT40">
        <f t="shared" si="31"/>
        <v>0.16209999999999997</v>
      </c>
      <c r="BU40">
        <f t="shared" si="3"/>
        <v>38</v>
      </c>
      <c r="BW40">
        <v>42.081200000000003</v>
      </c>
      <c r="BX40">
        <v>0.45569999999999999</v>
      </c>
      <c r="BY40">
        <v>235</v>
      </c>
      <c r="BZ40">
        <f t="shared" si="32"/>
        <v>-43.069470000000003</v>
      </c>
      <c r="CA40">
        <f t="shared" si="33"/>
        <v>0.11466999999999999</v>
      </c>
      <c r="CB40">
        <f t="shared" si="34"/>
        <v>-11</v>
      </c>
      <c r="CC40" t="s">
        <v>233</v>
      </c>
      <c r="CD40">
        <f t="shared" si="35"/>
        <v>-4.4715447154471545E-2</v>
      </c>
      <c r="CM40">
        <f t="shared" si="39"/>
        <v>0</v>
      </c>
      <c r="CR40">
        <f t="shared" si="40"/>
        <v>0</v>
      </c>
      <c r="CS40">
        <f t="shared" si="41"/>
        <v>0</v>
      </c>
      <c r="CT40">
        <f t="shared" si="42"/>
        <v>0</v>
      </c>
      <c r="CU40" t="s">
        <v>236</v>
      </c>
      <c r="CV40" t="e">
        <f t="shared" si="43"/>
        <v>#DIV/0!</v>
      </c>
      <c r="CW40">
        <f t="shared" si="64"/>
        <v>1</v>
      </c>
      <c r="DA40">
        <v>42.081200000000003</v>
      </c>
      <c r="DB40">
        <v>0.45573000000000002</v>
      </c>
      <c r="DC40">
        <v>235</v>
      </c>
      <c r="DD40">
        <f t="shared" si="4"/>
        <v>-43.069470000000003</v>
      </c>
      <c r="DE40">
        <f t="shared" si="5"/>
        <v>0.11470000000000002</v>
      </c>
      <c r="DF40">
        <f t="shared" si="6"/>
        <v>-11</v>
      </c>
      <c r="DG40">
        <f t="shared" si="7"/>
        <v>-4.4715447154471545E-2</v>
      </c>
      <c r="DH40">
        <f t="shared" si="8"/>
        <v>0.33633404685804774</v>
      </c>
      <c r="DZ40">
        <v>42.088000000000001</v>
      </c>
      <c r="EA40">
        <v>0.45477849999999997</v>
      </c>
      <c r="EB40">
        <v>235</v>
      </c>
      <c r="EC40">
        <f t="shared" si="9"/>
        <v>6.7999999999983629E-3</v>
      </c>
      <c r="ED40">
        <f t="shared" si="10"/>
        <v>-9.5150000000004953E-4</v>
      </c>
      <c r="EE40">
        <f t="shared" si="11"/>
        <v>0</v>
      </c>
      <c r="EF40">
        <f t="shared" si="12"/>
        <v>0</v>
      </c>
      <c r="EG40">
        <f t="shared" si="13"/>
        <v>-2.0878590393435797E-3</v>
      </c>
      <c r="EL40">
        <f t="shared" si="44"/>
        <v>-42.088000000000001</v>
      </c>
      <c r="EM40">
        <f t="shared" si="45"/>
        <v>-0.45477849999999997</v>
      </c>
      <c r="EN40">
        <f t="shared" si="46"/>
        <v>-235</v>
      </c>
      <c r="EO40">
        <f t="shared" si="47"/>
        <v>-1</v>
      </c>
      <c r="EP40">
        <f t="shared" si="48"/>
        <v>-1</v>
      </c>
      <c r="FA40">
        <v>42.088000000000001</v>
      </c>
      <c r="FB40">
        <v>0.45477849999999997</v>
      </c>
      <c r="FC40">
        <v>235</v>
      </c>
      <c r="FE40">
        <v>36.228999999999999</v>
      </c>
      <c r="FF40">
        <v>0.61450000000000005</v>
      </c>
      <c r="FG40">
        <v>134</v>
      </c>
      <c r="FH40">
        <f t="shared" si="80"/>
        <v>-5.8590000000000018</v>
      </c>
      <c r="FI40">
        <f t="shared" si="81"/>
        <v>0.15972150000000007</v>
      </c>
      <c r="FJ40">
        <f t="shared" si="82"/>
        <v>-101</v>
      </c>
      <c r="FK40">
        <f t="shared" si="83"/>
        <v>-0.4297872340425532</v>
      </c>
      <c r="FL40">
        <f t="shared" si="84"/>
        <v>0.35120723605007731</v>
      </c>
      <c r="FO40">
        <v>0.45600000000000002</v>
      </c>
      <c r="FQ40">
        <f t="shared" si="54"/>
        <v>-36.228999999999999</v>
      </c>
      <c r="FR40">
        <f t="shared" si="55"/>
        <v>-0.15850000000000003</v>
      </c>
      <c r="FS40">
        <f t="shared" si="56"/>
        <v>-134</v>
      </c>
      <c r="FT40">
        <f t="shared" si="57"/>
        <v>-218.06346623270952</v>
      </c>
      <c r="FU40" s="143">
        <f t="shared" si="58"/>
        <v>1.221500000000042E-3</v>
      </c>
    </row>
    <row r="41" spans="1:177" x14ac:dyDescent="0.35">
      <c r="A41" t="s">
        <v>188</v>
      </c>
      <c r="B41" t="s">
        <v>211</v>
      </c>
      <c r="F41" t="s">
        <v>211</v>
      </c>
      <c r="M41" t="s">
        <v>211</v>
      </c>
      <c r="O41" t="s">
        <v>211</v>
      </c>
      <c r="R41" t="s">
        <v>211</v>
      </c>
      <c r="S41">
        <v>9.7100000000000009</v>
      </c>
      <c r="T41">
        <v>0.187</v>
      </c>
      <c r="U41">
        <v>248</v>
      </c>
      <c r="Z41">
        <f t="shared" si="15"/>
        <v>-9.7100000000000009</v>
      </c>
      <c r="AA41">
        <f t="shared" si="16"/>
        <v>-0.187</v>
      </c>
      <c r="AB41">
        <f t="shared" si="17"/>
        <v>-248</v>
      </c>
      <c r="AK41">
        <v>46.406399999999998</v>
      </c>
      <c r="AL41">
        <v>0.15325</v>
      </c>
      <c r="AM41">
        <v>404</v>
      </c>
      <c r="AN41">
        <f t="shared" si="70"/>
        <v>46.406399999999998</v>
      </c>
      <c r="AO41">
        <f t="shared" si="71"/>
        <v>0.15325</v>
      </c>
      <c r="AP41">
        <f t="shared" si="72"/>
        <v>404</v>
      </c>
      <c r="AQ41" t="e">
        <f t="shared" si="24"/>
        <v>#DIV/0!</v>
      </c>
      <c r="AS41">
        <v>47.331699999999998</v>
      </c>
      <c r="AT41">
        <v>0.12736</v>
      </c>
      <c r="AU41">
        <v>329</v>
      </c>
      <c r="AV41">
        <f t="shared" si="25"/>
        <v>0.92530000000000001</v>
      </c>
      <c r="AW41">
        <f t="shared" si="1"/>
        <v>-2.5889999999999996E-2</v>
      </c>
      <c r="AX41">
        <f t="shared" si="26"/>
        <v>75</v>
      </c>
      <c r="AY41">
        <f t="shared" si="27"/>
        <v>0.18564356435643564</v>
      </c>
      <c r="BP41">
        <v>9.7552000000000003</v>
      </c>
      <c r="BQ41">
        <v>0.16739999999999999</v>
      </c>
      <c r="BR41">
        <v>260</v>
      </c>
      <c r="BS41">
        <f t="shared" si="2"/>
        <v>4.5199999999999463E-2</v>
      </c>
      <c r="BT41">
        <f t="shared" si="31"/>
        <v>-1.9600000000000006E-2</v>
      </c>
      <c r="BU41">
        <f t="shared" si="3"/>
        <v>12</v>
      </c>
      <c r="BW41">
        <v>29.056999999999999</v>
      </c>
      <c r="BX41">
        <v>0.20055999999999999</v>
      </c>
      <c r="BY41">
        <v>324</v>
      </c>
      <c r="BZ41">
        <f t="shared" si="32"/>
        <v>-18.274699999999999</v>
      </c>
      <c r="CA41">
        <f t="shared" si="33"/>
        <v>7.3199999999999987E-2</v>
      </c>
      <c r="CB41">
        <f t="shared" si="34"/>
        <v>-5</v>
      </c>
      <c r="CC41" t="s">
        <v>233</v>
      </c>
      <c r="CD41">
        <f t="shared" si="35"/>
        <v>-1.5197568389057751E-2</v>
      </c>
      <c r="CM41">
        <f t="shared" si="39"/>
        <v>0</v>
      </c>
      <c r="CR41">
        <f t="shared" si="40"/>
        <v>0</v>
      </c>
      <c r="CS41">
        <f t="shared" si="41"/>
        <v>0</v>
      </c>
      <c r="CT41">
        <f t="shared" si="42"/>
        <v>0</v>
      </c>
      <c r="CU41" t="s">
        <v>236</v>
      </c>
      <c r="CV41" t="e">
        <f t="shared" si="43"/>
        <v>#DIV/0!</v>
      </c>
      <c r="CW41">
        <f t="shared" si="64"/>
        <v>1</v>
      </c>
      <c r="DA41">
        <v>29.05725</v>
      </c>
      <c r="DB41">
        <v>0.20055899999999999</v>
      </c>
      <c r="DC41">
        <v>324</v>
      </c>
      <c r="DD41">
        <f t="shared" si="4"/>
        <v>-18.274449999999998</v>
      </c>
      <c r="DE41">
        <f t="shared" si="5"/>
        <v>7.3198999999999986E-2</v>
      </c>
      <c r="DF41">
        <f t="shared" si="6"/>
        <v>-5</v>
      </c>
      <c r="DG41">
        <f t="shared" si="7"/>
        <v>-1.5197568389057751E-2</v>
      </c>
      <c r="DH41">
        <f t="shared" si="8"/>
        <v>0.57474089195979883</v>
      </c>
      <c r="DZ41">
        <v>29.123000000000001</v>
      </c>
      <c r="EA41">
        <v>0.18856800000000001</v>
      </c>
      <c r="EB41">
        <v>324</v>
      </c>
      <c r="EC41">
        <f t="shared" si="9"/>
        <v>6.5750000000001307E-2</v>
      </c>
      <c r="ED41">
        <f t="shared" si="10"/>
        <v>-1.1990999999999974E-2</v>
      </c>
      <c r="EE41">
        <f t="shared" si="11"/>
        <v>0</v>
      </c>
      <c r="EF41">
        <f t="shared" si="12"/>
        <v>0</v>
      </c>
      <c r="EG41">
        <f t="shared" si="13"/>
        <v>-5.9787892839513433E-2</v>
      </c>
      <c r="EL41">
        <f t="shared" si="44"/>
        <v>-29.123000000000001</v>
      </c>
      <c r="EM41">
        <f t="shared" si="45"/>
        <v>-0.18856800000000001</v>
      </c>
      <c r="EN41">
        <f t="shared" si="46"/>
        <v>-324</v>
      </c>
      <c r="EO41">
        <f t="shared" si="47"/>
        <v>-1</v>
      </c>
      <c r="EP41">
        <f t="shared" si="48"/>
        <v>-1</v>
      </c>
      <c r="FA41">
        <v>29.123000000000001</v>
      </c>
      <c r="FB41">
        <v>0.18856800000000001</v>
      </c>
      <c r="FC41">
        <v>324</v>
      </c>
      <c r="FE41">
        <v>23.982500000000002</v>
      </c>
      <c r="FF41">
        <v>0.31577</v>
      </c>
      <c r="FG41">
        <v>193</v>
      </c>
      <c r="FH41">
        <f t="shared" si="80"/>
        <v>-5.1404999999999994</v>
      </c>
      <c r="FI41">
        <f t="shared" si="81"/>
        <v>0.12720199999999998</v>
      </c>
      <c r="FJ41">
        <f t="shared" si="82"/>
        <v>-131</v>
      </c>
      <c r="FK41">
        <f t="shared" si="83"/>
        <v>-0.40432098765432101</v>
      </c>
      <c r="FL41">
        <f t="shared" si="84"/>
        <v>0.67456832548470569</v>
      </c>
      <c r="FO41">
        <v>0.20880000000000001</v>
      </c>
      <c r="FQ41">
        <f t="shared" si="54"/>
        <v>-23.982500000000002</v>
      </c>
      <c r="FR41">
        <f t="shared" si="55"/>
        <v>-0.10696999999999998</v>
      </c>
      <c r="FS41">
        <f t="shared" si="56"/>
        <v>-193</v>
      </c>
      <c r="FT41">
        <f t="shared" si="57"/>
        <v>-611.20435760205214</v>
      </c>
      <c r="FU41" s="143">
        <f t="shared" si="58"/>
        <v>2.0232E-2</v>
      </c>
    </row>
    <row r="42" spans="1:177" x14ac:dyDescent="0.35">
      <c r="A42" t="s">
        <v>192</v>
      </c>
      <c r="B42" t="s">
        <v>211</v>
      </c>
      <c r="F42" t="s">
        <v>211</v>
      </c>
      <c r="L42" t="s">
        <v>211</v>
      </c>
      <c r="O42" t="s">
        <v>211</v>
      </c>
      <c r="R42" t="s">
        <v>211</v>
      </c>
      <c r="S42">
        <v>12.46</v>
      </c>
      <c r="T42">
        <v>0.19750000000000001</v>
      </c>
      <c r="U42">
        <v>108</v>
      </c>
      <c r="Z42">
        <f t="shared" si="15"/>
        <v>-12.46</v>
      </c>
      <c r="AA42">
        <f t="shared" si="16"/>
        <v>-0.19750000000000001</v>
      </c>
      <c r="AB42">
        <f t="shared" si="17"/>
        <v>-108</v>
      </c>
      <c r="AK42">
        <v>83.256900000000002</v>
      </c>
      <c r="AL42">
        <v>0.30740000000000001</v>
      </c>
      <c r="AM42">
        <v>212</v>
      </c>
      <c r="AN42">
        <f t="shared" si="70"/>
        <v>83.256900000000002</v>
      </c>
      <c r="AO42">
        <f t="shared" si="71"/>
        <v>0.30740000000000001</v>
      </c>
      <c r="AP42">
        <f t="shared" si="72"/>
        <v>212</v>
      </c>
      <c r="AQ42" t="e">
        <f t="shared" si="24"/>
        <v>#DIV/0!</v>
      </c>
      <c r="AS42">
        <v>68.259200000000007</v>
      </c>
      <c r="AT42">
        <v>0.25735999999999998</v>
      </c>
      <c r="AU42">
        <v>165</v>
      </c>
      <c r="AV42">
        <f t="shared" si="25"/>
        <v>-14.997699999999995</v>
      </c>
      <c r="AW42">
        <f t="shared" si="1"/>
        <v>-5.0040000000000029E-2</v>
      </c>
      <c r="AX42">
        <f t="shared" si="26"/>
        <v>47</v>
      </c>
      <c r="AY42">
        <f t="shared" si="27"/>
        <v>0.22169811320754718</v>
      </c>
      <c r="BP42">
        <v>12.31058</v>
      </c>
      <c r="BQ42">
        <v>0.19095999999999999</v>
      </c>
      <c r="BR42">
        <v>115</v>
      </c>
      <c r="BS42">
        <f t="shared" si="2"/>
        <v>-0.149420000000001</v>
      </c>
      <c r="BT42">
        <f t="shared" si="31"/>
        <v>-6.540000000000018E-3</v>
      </c>
      <c r="BU42">
        <f t="shared" si="3"/>
        <v>7</v>
      </c>
      <c r="BW42">
        <v>24.6417</v>
      </c>
      <c r="BX42">
        <v>0.47789999999999999</v>
      </c>
      <c r="BY42">
        <v>159</v>
      </c>
      <c r="BZ42">
        <f t="shared" si="32"/>
        <v>-43.617500000000007</v>
      </c>
      <c r="CA42">
        <f t="shared" si="33"/>
        <v>0.22054000000000001</v>
      </c>
      <c r="CB42">
        <f t="shared" si="34"/>
        <v>-6</v>
      </c>
      <c r="CC42" t="s">
        <v>233</v>
      </c>
      <c r="CD42">
        <f t="shared" si="35"/>
        <v>-3.6363636363636362E-2</v>
      </c>
      <c r="CM42">
        <f t="shared" si="39"/>
        <v>0</v>
      </c>
      <c r="CR42">
        <f t="shared" si="40"/>
        <v>0</v>
      </c>
      <c r="CS42">
        <f t="shared" si="41"/>
        <v>0</v>
      </c>
      <c r="CT42">
        <f t="shared" si="42"/>
        <v>0</v>
      </c>
      <c r="CU42" t="s">
        <v>236</v>
      </c>
      <c r="CV42" t="e">
        <f t="shared" si="43"/>
        <v>#DIV/0!</v>
      </c>
      <c r="CW42">
        <f t="shared" si="64"/>
        <v>1</v>
      </c>
      <c r="DA42">
        <v>24.6417</v>
      </c>
      <c r="DB42">
        <v>0.47793200000000002</v>
      </c>
      <c r="DC42">
        <v>159</v>
      </c>
      <c r="DD42">
        <f t="shared" si="4"/>
        <v>-43.617500000000007</v>
      </c>
      <c r="DE42">
        <f t="shared" si="5"/>
        <v>0.22057200000000005</v>
      </c>
      <c r="DF42">
        <f t="shared" si="6"/>
        <v>-6</v>
      </c>
      <c r="DG42">
        <f t="shared" si="7"/>
        <v>-3.6363636363636362E-2</v>
      </c>
      <c r="DH42">
        <f t="shared" si="8"/>
        <v>0.85705626359962728</v>
      </c>
      <c r="DZ42">
        <v>24.643999999999998</v>
      </c>
      <c r="EA42">
        <v>0.47758699999999998</v>
      </c>
      <c r="EB42">
        <v>159</v>
      </c>
      <c r="EC42">
        <f t="shared" si="9"/>
        <v>2.2999999999981924E-3</v>
      </c>
      <c r="ED42">
        <f t="shared" si="10"/>
        <v>-3.4500000000003972E-4</v>
      </c>
      <c r="EE42">
        <f t="shared" si="11"/>
        <v>0</v>
      </c>
      <c r="EF42">
        <f t="shared" si="12"/>
        <v>0</v>
      </c>
      <c r="EG42">
        <f t="shared" si="13"/>
        <v>-7.2186001355849726E-4</v>
      </c>
      <c r="EL42">
        <f t="shared" si="44"/>
        <v>-24.643999999999998</v>
      </c>
      <c r="EM42">
        <f t="shared" si="45"/>
        <v>-0.47758699999999998</v>
      </c>
      <c r="EN42">
        <f t="shared" si="46"/>
        <v>-159</v>
      </c>
      <c r="EO42">
        <f t="shared" si="47"/>
        <v>-1</v>
      </c>
      <c r="EP42">
        <f t="shared" si="48"/>
        <v>-1</v>
      </c>
      <c r="FA42">
        <v>24.643999999999998</v>
      </c>
      <c r="FB42">
        <v>0.47758699999999998</v>
      </c>
      <c r="FC42">
        <v>159</v>
      </c>
      <c r="FH42">
        <f t="shared" si="80"/>
        <v>-24.643999999999998</v>
      </c>
      <c r="FI42">
        <f t="shared" si="81"/>
        <v>-0.47758699999999998</v>
      </c>
      <c r="FJ42">
        <f t="shared" si="82"/>
        <v>-159</v>
      </c>
      <c r="FK42">
        <f t="shared" si="83"/>
        <v>-1</v>
      </c>
      <c r="FL42">
        <f t="shared" si="84"/>
        <v>-1</v>
      </c>
      <c r="FO42">
        <v>0.35949999999999999</v>
      </c>
      <c r="FQ42">
        <f t="shared" si="54"/>
        <v>0</v>
      </c>
      <c r="FR42">
        <f>FO42-FB42</f>
        <v>-0.118087</v>
      </c>
      <c r="FS42">
        <f t="shared" si="56"/>
        <v>0</v>
      </c>
      <c r="FT42" t="e">
        <f t="shared" si="57"/>
        <v>#DIV/0!</v>
      </c>
      <c r="FU42" s="143">
        <f t="shared" si="58"/>
        <v>-0.59567400000000004</v>
      </c>
    </row>
    <row r="43" spans="1:177" x14ac:dyDescent="0.35">
      <c r="A43" t="s">
        <v>186</v>
      </c>
      <c r="B43" t="s">
        <v>211</v>
      </c>
      <c r="F43" t="s">
        <v>211</v>
      </c>
      <c r="J43" t="s">
        <v>211</v>
      </c>
      <c r="N43" t="s">
        <v>211</v>
      </c>
      <c r="R43" t="s">
        <v>211</v>
      </c>
      <c r="S43">
        <v>33.28</v>
      </c>
      <c r="T43">
        <v>0.2903</v>
      </c>
      <c r="U43">
        <v>117</v>
      </c>
      <c r="Z43">
        <f t="shared" si="15"/>
        <v>-33.28</v>
      </c>
      <c r="AA43">
        <f t="shared" si="16"/>
        <v>-0.2903</v>
      </c>
      <c r="AB43">
        <f t="shared" si="17"/>
        <v>-117</v>
      </c>
      <c r="AK43">
        <v>215.42920000000001</v>
      </c>
      <c r="AL43">
        <v>0.25890000000000002</v>
      </c>
      <c r="AM43">
        <v>202</v>
      </c>
      <c r="AN43">
        <f t="shared" si="70"/>
        <v>215.42920000000001</v>
      </c>
      <c r="AO43">
        <f t="shared" si="71"/>
        <v>0.25890000000000002</v>
      </c>
      <c r="AP43">
        <f t="shared" si="72"/>
        <v>202</v>
      </c>
      <c r="AQ43" t="e">
        <f t="shared" si="24"/>
        <v>#DIV/0!</v>
      </c>
      <c r="AS43">
        <v>167.8339</v>
      </c>
      <c r="AT43">
        <v>0.19420000000000001</v>
      </c>
      <c r="AU43">
        <v>160</v>
      </c>
      <c r="AV43">
        <f t="shared" si="25"/>
        <v>-47.595300000000009</v>
      </c>
      <c r="AW43">
        <f t="shared" si="1"/>
        <v>-6.4700000000000008E-2</v>
      </c>
      <c r="AX43">
        <f t="shared" si="26"/>
        <v>42</v>
      </c>
      <c r="AY43">
        <f t="shared" si="27"/>
        <v>0.20792079207920791</v>
      </c>
      <c r="BP43">
        <v>41.243749999999999</v>
      </c>
      <c r="BQ43">
        <v>0.32723000000000002</v>
      </c>
      <c r="BR43">
        <v>145</v>
      </c>
      <c r="BS43">
        <f t="shared" si="2"/>
        <v>7.9637499999999974</v>
      </c>
      <c r="BT43">
        <f t="shared" si="31"/>
        <v>3.6930000000000018E-2</v>
      </c>
      <c r="BU43">
        <f t="shared" si="3"/>
        <v>28</v>
      </c>
      <c r="BZ43">
        <f t="shared" si="32"/>
        <v>-167.8339</v>
      </c>
      <c r="CB43">
        <f t="shared" si="34"/>
        <v>-160</v>
      </c>
      <c r="CD43">
        <f t="shared" si="35"/>
        <v>-1</v>
      </c>
      <c r="CM43" t="e">
        <f t="shared" si="39"/>
        <v>#DIV/0!</v>
      </c>
      <c r="CR43">
        <f t="shared" si="40"/>
        <v>0</v>
      </c>
      <c r="CS43">
        <f t="shared" si="41"/>
        <v>0</v>
      </c>
      <c r="CT43">
        <f t="shared" si="42"/>
        <v>0</v>
      </c>
      <c r="CU43" t="s">
        <v>236</v>
      </c>
      <c r="CV43" t="e">
        <f t="shared" si="43"/>
        <v>#DIV/0!</v>
      </c>
      <c r="CW43">
        <f t="shared" si="64"/>
        <v>1</v>
      </c>
      <c r="DA43">
        <v>74.289550000000006</v>
      </c>
      <c r="DB43">
        <v>0.2270095</v>
      </c>
      <c r="DC43">
        <v>152</v>
      </c>
      <c r="DD43">
        <f t="shared" si="4"/>
        <v>-93.544349999999994</v>
      </c>
      <c r="DE43">
        <f t="shared" si="5"/>
        <v>3.2809499999999991E-2</v>
      </c>
      <c r="DF43">
        <f t="shared" si="6"/>
        <v>-8</v>
      </c>
      <c r="DG43">
        <f t="shared" si="7"/>
        <v>-0.05</v>
      </c>
      <c r="DH43">
        <f t="shared" si="8"/>
        <v>0.16894696189495359</v>
      </c>
      <c r="DZ43">
        <v>74.289550000000006</v>
      </c>
      <c r="EA43">
        <v>0.22700000000000001</v>
      </c>
      <c r="EB43">
        <v>152</v>
      </c>
      <c r="EC43">
        <f t="shared" si="9"/>
        <v>0</v>
      </c>
      <c r="ED43">
        <f t="shared" si="10"/>
        <v>-9.4999999999956231E-6</v>
      </c>
      <c r="EE43">
        <f t="shared" si="11"/>
        <v>0</v>
      </c>
      <c r="EF43">
        <f t="shared" si="12"/>
        <v>0</v>
      </c>
      <c r="EG43">
        <f t="shared" si="13"/>
        <v>-4.184846889665685E-5</v>
      </c>
      <c r="EL43">
        <f t="shared" si="44"/>
        <v>-74.289550000000006</v>
      </c>
      <c r="EM43">
        <f t="shared" si="45"/>
        <v>-0.22700000000000001</v>
      </c>
      <c r="EN43">
        <f t="shared" si="46"/>
        <v>-152</v>
      </c>
      <c r="EO43">
        <f t="shared" si="47"/>
        <v>-1</v>
      </c>
      <c r="EP43">
        <f t="shared" si="48"/>
        <v>-1</v>
      </c>
      <c r="FA43">
        <v>74.289550000000006</v>
      </c>
      <c r="FB43">
        <v>0.22700000000000001</v>
      </c>
      <c r="FC43">
        <v>152</v>
      </c>
      <c r="FE43">
        <v>72.663499999999999</v>
      </c>
      <c r="FF43">
        <v>0.36249999999999999</v>
      </c>
      <c r="FG43">
        <v>106</v>
      </c>
      <c r="FH43">
        <f t="shared" si="80"/>
        <v>-1.6260500000000064</v>
      </c>
      <c r="FI43">
        <f t="shared" si="81"/>
        <v>0.13549999999999998</v>
      </c>
      <c r="FJ43">
        <f t="shared" si="82"/>
        <v>-46</v>
      </c>
      <c r="FK43">
        <f t="shared" si="83"/>
        <v>-0.30263157894736842</v>
      </c>
      <c r="FL43">
        <f t="shared" si="84"/>
        <v>0.59691629955947123</v>
      </c>
      <c r="FO43">
        <v>0.2203</v>
      </c>
      <c r="FQ43">
        <f t="shared" si="54"/>
        <v>-72.663499999999999</v>
      </c>
      <c r="FR43">
        <f t="shared" si="55"/>
        <v>-0.14219999999999999</v>
      </c>
      <c r="FS43">
        <f t="shared" si="56"/>
        <v>-106</v>
      </c>
      <c r="FT43">
        <f t="shared" si="57"/>
        <v>-292.41379310344831</v>
      </c>
      <c r="FU43" s="143">
        <f t="shared" si="58"/>
        <v>-6.7000000000000115E-3</v>
      </c>
    </row>
    <row r="44" spans="1:177" x14ac:dyDescent="0.35">
      <c r="A44" t="s">
        <v>6</v>
      </c>
      <c r="FE44">
        <v>27.5183</v>
      </c>
      <c r="FF44">
        <v>0.35270000000000001</v>
      </c>
      <c r="FG44">
        <v>268</v>
      </c>
      <c r="FO44">
        <v>0.35449999999999998</v>
      </c>
      <c r="FQ44">
        <f t="shared" si="54"/>
        <v>-27.5183</v>
      </c>
      <c r="FR44">
        <f t="shared" si="55"/>
        <v>1.7999999999999683E-3</v>
      </c>
      <c r="FS44">
        <f t="shared" si="56"/>
        <v>-268</v>
      </c>
      <c r="FT44">
        <f t="shared" si="57"/>
        <v>-759.85256592004532</v>
      </c>
      <c r="FU44" s="143">
        <f t="shared" si="58"/>
        <v>1.7999999999999683E-3</v>
      </c>
    </row>
    <row r="45" spans="1:177" x14ac:dyDescent="0.35">
      <c r="Z45">
        <f>SUM(Z5,Z9:Z10,Z13,Z17:Z18,Z21,Z25:Z33,Z36:Z39)</f>
        <v>20.418899999999997</v>
      </c>
      <c r="AA45">
        <f>SUM(AA5,AA9:AA10,AA13,AA17:AA18,AA21,AA25:AA33,AA36:AA39)</f>
        <v>0.1336999999999999</v>
      </c>
      <c r="AW45">
        <f>SUM(AW5:AW43)</f>
        <v>1.3482715000000001</v>
      </c>
      <c r="BS45">
        <f>SUM(BS6:BS7,BS9,BS11,BS14,BS16,BS20,BS23:BS24,BS34:BS35,BS40:BS43)</f>
        <v>27.277845000000013</v>
      </c>
      <c r="BT45">
        <f>SUM(BT6:BT7,BT9,BT11,BT14,BT16,BT20,BT23:BT24,BT34:BT35,BT40:BT43)</f>
        <v>-0.10875460000000006</v>
      </c>
      <c r="CA45">
        <f>SUM(CA5:CA43)</f>
        <v>2.2365048000000005</v>
      </c>
      <c r="CC45" t="s">
        <v>239</v>
      </c>
      <c r="CJ45">
        <f>SUM(CJ5:CJ38)</f>
        <v>-0.2447572999999999</v>
      </c>
      <c r="CL45" t="s">
        <v>244</v>
      </c>
      <c r="CV45" t="s">
        <v>252</v>
      </c>
      <c r="ED45">
        <f>SUM(ED5:ED43)</f>
        <v>0.15523900000000007</v>
      </c>
    </row>
    <row r="46" spans="1:177" x14ac:dyDescent="0.35">
      <c r="CC46" t="s">
        <v>240</v>
      </c>
      <c r="CL46" t="s">
        <v>246</v>
      </c>
    </row>
    <row r="47" spans="1:177" x14ac:dyDescent="0.35">
      <c r="CC47" t="s">
        <v>241</v>
      </c>
      <c r="CL47" t="s">
        <v>247</v>
      </c>
    </row>
    <row r="48" spans="1:177" x14ac:dyDescent="0.35">
      <c r="CC48" t="s">
        <v>242</v>
      </c>
      <c r="CL48" t="s">
        <v>251</v>
      </c>
    </row>
    <row r="49" spans="81:81" x14ac:dyDescent="0.35">
      <c r="CC49" t="s">
        <v>245</v>
      </c>
    </row>
  </sheetData>
  <mergeCells count="4">
    <mergeCell ref="B3:C3"/>
    <mergeCell ref="D3:G3"/>
    <mergeCell ref="I3:M3"/>
    <mergeCell ref="N3:O3"/>
  </mergeCells>
  <conditionalFormatting sqref="Z5:Z43 BS5:BS43">
    <cfRule type="cellIs" dxfId="83" priority="31" operator="greaterThan">
      <formula>0</formula>
    </cfRule>
  </conditionalFormatting>
  <conditionalFormatting sqref="AA45:AB45 AA5:AB43 BT5:BU43">
    <cfRule type="cellIs" dxfId="82" priority="30" operator="greaterThan">
      <formula>0</formula>
    </cfRule>
  </conditionalFormatting>
  <conditionalFormatting sqref="Z45">
    <cfRule type="cellIs" dxfId="81" priority="29" operator="greaterThan">
      <formula>0</formula>
    </cfRule>
  </conditionalFormatting>
  <conditionalFormatting sqref="AA46:AB46">
    <cfRule type="cellIs" dxfId="80" priority="26" operator="greaterThan">
      <formula>0</formula>
    </cfRule>
  </conditionalFormatting>
  <conditionalFormatting sqref="Z46">
    <cfRule type="cellIs" dxfId="79" priority="25" operator="greaterThan">
      <formula>0</formula>
    </cfRule>
  </conditionalFormatting>
  <conditionalFormatting sqref="BS45:BT45">
    <cfRule type="cellIs" dxfId="78" priority="21" operator="greaterThan">
      <formula>0</formula>
    </cfRule>
  </conditionalFormatting>
  <conditionalFormatting sqref="BU1:BU3">
    <cfRule type="cellIs" dxfId="77" priority="20" operator="greaterThan">
      <formula>0</formula>
    </cfRule>
  </conditionalFormatting>
  <conditionalFormatting sqref="CA1:CA1048576">
    <cfRule type="cellIs" dxfId="76" priority="17" operator="lessThan">
      <formula>-0.05</formula>
    </cfRule>
    <cfRule type="cellIs" dxfId="75" priority="18" operator="greaterThan">
      <formula>0.05</formula>
    </cfRule>
  </conditionalFormatting>
  <conditionalFormatting sqref="ED1:ED3 ED5:ED1048576">
    <cfRule type="cellIs" dxfId="74" priority="16" operator="greaterThan">
      <formula>0</formula>
    </cfRule>
  </conditionalFormatting>
  <conditionalFormatting sqref="ED1:ED1048576">
    <cfRule type="cellIs" dxfId="73" priority="14" operator="lessThan">
      <formula>-0.001</formula>
    </cfRule>
  </conditionalFormatting>
  <conditionalFormatting sqref="EM5:EM43">
    <cfRule type="cellIs" dxfId="72" priority="13" operator="greaterThan">
      <formula>0</formula>
    </cfRule>
  </conditionalFormatting>
  <conditionalFormatting sqref="EM4:EM43">
    <cfRule type="cellIs" dxfId="71" priority="12" operator="lessThan">
      <formula>-0.001</formula>
    </cfRule>
  </conditionalFormatting>
  <conditionalFormatting sqref="ER6:EY6">
    <cfRule type="cellIs" dxfId="70" priority="11" operator="lessThan">
      <formula>0.01</formula>
    </cfRule>
  </conditionalFormatting>
  <conditionalFormatting sqref="ER5:EY5">
    <cfRule type="cellIs" dxfId="69" priority="10" operator="lessThan">
      <formula>0.01</formula>
    </cfRule>
  </conditionalFormatting>
  <conditionalFormatting sqref="ET6">
    <cfRule type="cellIs" dxfId="68" priority="9" operator="lessThan">
      <formula>0.05</formula>
    </cfRule>
  </conditionalFormatting>
  <conditionalFormatting sqref="FI4">
    <cfRule type="cellIs" dxfId="67" priority="7" operator="lessThan">
      <formula>-0.001</formula>
    </cfRule>
  </conditionalFormatting>
  <conditionalFormatting sqref="FI5:FI43">
    <cfRule type="cellIs" dxfId="66" priority="5" operator="lessThan">
      <formula>-0.001</formula>
    </cfRule>
  </conditionalFormatting>
  <conditionalFormatting sqref="FI5:FI43">
    <cfRule type="cellIs" dxfId="65" priority="6" operator="greaterThan">
      <formula>0</formula>
    </cfRule>
  </conditionalFormatting>
  <conditionalFormatting sqref="FR5:FR8 FR10:FR44">
    <cfRule type="cellIs" dxfId="64" priority="3" operator="lessThan">
      <formula>-0.001</formula>
    </cfRule>
  </conditionalFormatting>
  <conditionalFormatting sqref="FR5:FR8 FR10:FR44">
    <cfRule type="cellIs" dxfId="63" priority="4" operator="greaterThan">
      <formula>0</formula>
    </cfRule>
  </conditionalFormatting>
  <conditionalFormatting sqref="FR9">
    <cfRule type="cellIs" dxfId="1" priority="1" operator="lessThan">
      <formula>-0.001</formula>
    </cfRule>
  </conditionalFormatting>
  <conditionalFormatting sqref="FR9">
    <cfRule type="cellIs" dxfId="0" priority="2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WFC LocalDensity (2)</vt:lpstr>
      <vt:lpstr>Single Variable GAMs</vt:lpstr>
      <vt:lpstr>SingleGAM Summary</vt:lpstr>
      <vt:lpstr>SingleGAM Selection</vt:lpstr>
      <vt:lpstr>Mechanism GAMs</vt:lpstr>
      <vt:lpstr>MechanismSummaryTable</vt:lpstr>
      <vt:lpstr>2021 SingleGAMs</vt:lpstr>
      <vt:lpstr>Correlations 2021GAM selection</vt:lpstr>
      <vt:lpstr>AutoGAMsEPUfullmissingdata</vt:lpstr>
      <vt:lpstr>WFC results Year</vt:lpstr>
      <vt:lpstr>WFC results</vt:lpstr>
      <vt:lpstr>WFC LocalTemp</vt:lpstr>
      <vt:lpstr>WFC LocalTemp Year</vt:lpstr>
      <vt:lpstr>WFC EPUtemp</vt:lpstr>
      <vt:lpstr>WFC ResQual</vt:lpstr>
      <vt:lpstr>WFC ResQual Year</vt:lpstr>
      <vt:lpstr>WFC ResAvail</vt:lpstr>
      <vt:lpstr>WFC ResAvail Year</vt:lpstr>
      <vt:lpstr>WFC LocalDensity</vt:lpstr>
      <vt:lpstr>WFC LocalDensity Year</vt:lpstr>
      <vt:lpstr>WFCPopDensityFproxy</vt:lpstr>
      <vt:lpstr>WFC LatLon</vt:lpstr>
      <vt:lpstr>WFC Year</vt:lpstr>
      <vt:lpstr>WFC year DevExpl</vt:lpstr>
      <vt:lpstr>SOE_synthesis8-18-21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Laurel Smith</dc:creator>
  <cp:lastModifiedBy>Laurel Smith</cp:lastModifiedBy>
  <dcterms:created xsi:type="dcterms:W3CDTF">2020-11-25T16:56:14Z</dcterms:created>
  <dcterms:modified xsi:type="dcterms:W3CDTF">2021-09-21T03:17:01Z</dcterms:modified>
</cp:coreProperties>
</file>