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laure\Downloads\"/>
    </mc:Choice>
  </mc:AlternateContent>
  <xr:revisionPtr revIDLastSave="0" documentId="13_ncr:1_{40A4FD86-5437-4D3F-AB82-B844CA2810E1}" xr6:coauthVersionLast="47" xr6:coauthVersionMax="47" xr10:uidLastSave="{00000000-0000-0000-0000-000000000000}"/>
  <bookViews>
    <workbookView xWindow="-110" yWindow="-110" windowWidth="19420" windowHeight="11500" activeTab="3" xr2:uid="{00000000-000D-0000-FFFF-FFFF00000000}"/>
  </bookViews>
  <sheets>
    <sheet name="Project schedule" sheetId="11" r:id="rId1"/>
    <sheet name="About" sheetId="12" r:id="rId2"/>
    <sheet name="Project Details Planning" sheetId="13" r:id="rId3"/>
    <sheet name="Scheduling Planner" sheetId="14" r:id="rId4"/>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5" i="14" l="1"/>
  <c r="H7" i="11"/>
  <c r="Q1" i="11" l="1"/>
  <c r="E9" i="11" s="1"/>
  <c r="E21" i="11" s="1"/>
  <c r="F21" i="11" l="1"/>
  <c r="E22" i="11" s="1"/>
  <c r="E23" i="11" s="1"/>
  <c r="E27" i="11"/>
  <c r="F9" i="11"/>
  <c r="E10" i="11" s="1"/>
  <c r="I5" i="11"/>
  <c r="H33" i="11"/>
  <c r="H32" i="11"/>
  <c r="H26" i="11"/>
  <c r="H20" i="11"/>
  <c r="H14" i="11"/>
  <c r="H8" i="11"/>
  <c r="H21" i="11" l="1"/>
  <c r="F22" i="11"/>
  <c r="H22" i="11" s="1"/>
  <c r="F27" i="11"/>
  <c r="E28" i="11" s="1"/>
  <c r="E30" i="11"/>
  <c r="E31" i="11"/>
  <c r="H9" i="11"/>
  <c r="F23" i="11"/>
  <c r="E25" i="11"/>
  <c r="F10" i="11"/>
  <c r="E11" i="11" s="1"/>
  <c r="E13" i="11"/>
  <c r="E15" i="11" s="1"/>
  <c r="E16" i="11" s="1"/>
  <c r="I6" i="11"/>
  <c r="F31" i="11" l="1"/>
  <c r="H31" i="11" s="1"/>
  <c r="F28" i="11"/>
  <c r="E29" i="11" s="1"/>
  <c r="F30" i="11"/>
  <c r="H30" i="11" s="1"/>
  <c r="H27" i="11"/>
  <c r="F25" i="11"/>
  <c r="H25" i="11" s="1"/>
  <c r="H10" i="11"/>
  <c r="E24" i="11"/>
  <c r="H23" i="11"/>
  <c r="F16" i="11"/>
  <c r="F15" i="11"/>
  <c r="H15" i="11" s="1"/>
  <c r="F13" i="11"/>
  <c r="H13" i="11" s="1"/>
  <c r="F11" i="11"/>
  <c r="E12" i="11" s="1"/>
  <c r="J5" i="11"/>
  <c r="K5" i="11" s="1"/>
  <c r="L5" i="11" s="1"/>
  <c r="M5" i="11" s="1"/>
  <c r="N5" i="11" s="1"/>
  <c r="O5" i="11" s="1"/>
  <c r="P5" i="11" s="1"/>
  <c r="I4" i="11"/>
  <c r="H28" i="11" l="1"/>
  <c r="F29" i="11"/>
  <c r="H29" i="11" s="1"/>
  <c r="F24" i="1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<sst xmlns="http://schemas.openxmlformats.org/spreadsheetml/2006/main" count="228" uniqueCount="150">
  <si>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</si>
  <si>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</si>
  <si>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</si>
  <si>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</si>
  <si>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</si>
  <si>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</si>
  <si>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</si>
  <si>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</si>
  <si>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</si>
  <si>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</si>
  <si>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</si>
  <si>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</si>
  <si>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</si>
  <si>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</si>
  <si>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</si>
  <si>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</si>
  <si>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</si>
  <si>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</si>
  <si>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</si>
  <si>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</si>
  <si>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</si>
  <si>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VanArsdel, Ltd.</t>
  </si>
  <si>
    <t>Project lead</t>
  </si>
  <si>
    <t>Europa project</t>
  </si>
  <si>
    <t>Gokce Aslan</t>
  </si>
  <si>
    <t>Hayden Cook</t>
  </si>
  <si>
    <t>Jens Martensson</t>
  </si>
  <si>
    <t>Nuria Acevedo</t>
  </si>
  <si>
    <t>Olivia Wilson</t>
  </si>
  <si>
    <t>Initiation</t>
  </si>
  <si>
    <t>Define goals</t>
  </si>
  <si>
    <t>Conduct studies</t>
  </si>
  <si>
    <t>Establish comms</t>
  </si>
  <si>
    <t>Develop charter</t>
  </si>
  <si>
    <t>Set up team</t>
  </si>
  <si>
    <t>Planning and design</t>
  </si>
  <si>
    <t>Create schedule</t>
  </si>
  <si>
    <t>Identify deliverables</t>
  </si>
  <si>
    <t>Develop budget</t>
  </si>
  <si>
    <t>Define scope</t>
  </si>
  <si>
    <t>Identify risks</t>
  </si>
  <si>
    <t>Execution</t>
  </si>
  <si>
    <t>Execute tasks</t>
  </si>
  <si>
    <t>Monitor progress</t>
  </si>
  <si>
    <t>Manage resources</t>
  </si>
  <si>
    <t>Provide updates</t>
  </si>
  <si>
    <t>Testing and validation</t>
  </si>
  <si>
    <t>Track expenses</t>
  </si>
  <si>
    <t>Evaluate progress</t>
  </si>
  <si>
    <t>Address risks</t>
  </si>
  <si>
    <t>Gather feedback</t>
  </si>
  <si>
    <t>Project start:</t>
  </si>
  <si>
    <t>Display week:</t>
  </si>
  <si>
    <t>ASSIGNED TO</t>
  </si>
  <si>
    <t>Evaluation</t>
  </si>
  <si>
    <t>Priorotiy Level</t>
  </si>
  <si>
    <t>Hours Dedicated</t>
  </si>
  <si>
    <t xml:space="preserve">Title </t>
  </si>
  <si>
    <t>Description</t>
  </si>
  <si>
    <t xml:space="preserve">AI Made Study Plan </t>
  </si>
  <si>
    <t>Resources</t>
  </si>
  <si>
    <t>Subtasks</t>
  </si>
  <si>
    <t>Sprint 1</t>
  </si>
  <si>
    <t>Hours Completed</t>
  </si>
  <si>
    <t>Sprint 2</t>
  </si>
  <si>
    <t xml:space="preserve">Task ID </t>
  </si>
  <si>
    <t>Priority Level</t>
  </si>
  <si>
    <t xml:space="preserve">Description </t>
  </si>
  <si>
    <t>Status</t>
  </si>
  <si>
    <t>Planned Dedicated Hours</t>
  </si>
  <si>
    <t>Sprint Start Date</t>
  </si>
  <si>
    <t>Sprint End Date</t>
  </si>
  <si>
    <t xml:space="preserve">Hours Completed </t>
  </si>
  <si>
    <t>Deliverable</t>
  </si>
  <si>
    <t>AI Made Study Plan</t>
  </si>
  <si>
    <t>Completion Dates</t>
  </si>
  <si>
    <t>High</t>
  </si>
  <si>
    <t>Skill Up</t>
  </si>
  <si>
    <t>Review Software Development Methodologies assignments. Then Build them as a portfolio project</t>
  </si>
  <si>
    <t>In Progress</t>
  </si>
  <si>
    <t xml:space="preserve">subtask </t>
  </si>
  <si>
    <t xml:space="preserve">Web Scraper </t>
  </si>
  <si>
    <t>Redo webscraper assignment for S.D.M.</t>
  </si>
  <si>
    <t>portfolio</t>
  </si>
  <si>
    <t>Build webscraper for portfolio</t>
  </si>
  <si>
    <t>Flask ecommerce site</t>
  </si>
  <si>
    <t xml:space="preserve">redo flask assignment, or review it </t>
  </si>
  <si>
    <t>build flask ecommerce site for E.O. and add to portfolio</t>
  </si>
  <si>
    <t>REST API</t>
  </si>
  <si>
    <t xml:space="preserve">redo rest api assignment </t>
  </si>
  <si>
    <t xml:space="preserve">build REST API project for portfolio </t>
  </si>
  <si>
    <t>CS Fundamentals</t>
  </si>
  <si>
    <t>Review data structures from course and practice coding in python, C# and C and with Leet Code</t>
  </si>
  <si>
    <t>Recap - Python</t>
  </si>
  <si>
    <t>Python: Vectors, Lists, Object/classes, object life cycle</t>
  </si>
  <si>
    <t>Completed</t>
  </si>
  <si>
    <t xml:space="preserve">1. ask AI: what is everything I need to know about lists and numpy as a python developer at microsoft; 2. Ask AI for leetcode problems to practice lists and numpy; 3. ask AI for readings or textbooks to further understanding and check my skills with assesessments. 4. ask ai to quiz me on numpy and lists in python   </t>
  </si>
  <si>
    <t xml:space="preserve">LeetCode problem 576. Out of Boundary Paths (3 solutions with complexity to compare), Cracking the Coding Interview Chapter 1, Textbook Chapter 1 - 5 </t>
  </si>
  <si>
    <t>subsubtask</t>
  </si>
  <si>
    <t xml:space="preserve">Leetcode </t>
  </si>
  <si>
    <t>leetcode problem 576</t>
  </si>
  <si>
    <t>CCI</t>
  </si>
  <si>
    <t>Cracking Coding Interview: Chapter 1 study</t>
  </si>
  <si>
    <t>Pending</t>
  </si>
  <si>
    <t>Textbook study</t>
  </si>
  <si>
    <t>Read textbook and create .py file playing with vectors, Lists, Object/classes, object life cycle. Then use ai to quiz me on content</t>
  </si>
  <si>
    <t>Linked Lists</t>
  </si>
  <si>
    <t>Binary Search Tree</t>
  </si>
  <si>
    <t>Sorting Algorithms</t>
  </si>
  <si>
    <t>Priority Queue</t>
  </si>
  <si>
    <t>Hash Table</t>
  </si>
  <si>
    <t>Exam 1 and 2</t>
  </si>
  <si>
    <t>Huffman Encoding</t>
  </si>
  <si>
    <t>Stacks, Queues, and Graphs</t>
  </si>
  <si>
    <t>medium</t>
  </si>
  <si>
    <t xml:space="preserve">Freelancing </t>
  </si>
  <si>
    <t>Prospecting &amp; Job Application</t>
  </si>
  <si>
    <t>Client Communication &amp; Contract Negotiations</t>
  </si>
  <si>
    <t>Project Planning &amp; Milestones Setup</t>
  </si>
  <si>
    <t xml:space="preserve">Task Execution </t>
  </si>
  <si>
    <t xml:space="preserve">Quality Control Review </t>
  </si>
  <si>
    <t>Project Completion and Payment</t>
  </si>
  <si>
    <t>Post-Project and Follow-up</t>
  </si>
  <si>
    <t>low</t>
  </si>
  <si>
    <t>Open source</t>
  </si>
  <si>
    <t>Research and Selection of Open-source project</t>
  </si>
  <si>
    <t>Environmnet setup</t>
  </si>
  <si>
    <t>Identify Contribution Opportunities</t>
  </si>
  <si>
    <t>Task Planning and Timeline Setup</t>
  </si>
  <si>
    <t>Code Development</t>
  </si>
  <si>
    <t xml:space="preserve">Testing and Debugging </t>
  </si>
  <si>
    <t>Submit Pull Request (PR)</t>
  </si>
  <si>
    <t>Complete Contribution &amp; Follow-up</t>
  </si>
  <si>
    <t>Reflect and Track Impact</t>
  </si>
  <si>
    <t>Personal Passion Project</t>
  </si>
  <si>
    <t>Planning Phase</t>
  </si>
  <si>
    <t>Backend Development</t>
  </si>
  <si>
    <t>Frontend Development</t>
  </si>
  <si>
    <t>Testing Phase</t>
  </si>
  <si>
    <t>Deployment Phase</t>
  </si>
  <si>
    <t>Documentation &amp; Portfolio</t>
  </si>
  <si>
    <t>Reading: Clean Code</t>
  </si>
  <si>
    <t>section 1</t>
  </si>
  <si>
    <t>section 2</t>
  </si>
  <si>
    <t>section 3</t>
  </si>
  <si>
    <t xml:space="preserve">Advancement </t>
  </si>
  <si>
    <t>Cloud and AI Research and Instustry Workshops, siminars, papers (how it's being used in products? What does the latest research say?)</t>
  </si>
  <si>
    <t xml:space="preserve">See list of journals &amp; organizations on my website </t>
  </si>
  <si>
    <t>Cloud Computing</t>
  </si>
  <si>
    <t>AI and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</si>
</sst>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3"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b/>
      <sz val="11"/>
      <color theme="1"/>
      <name val="Arial"/>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9" tint="0.79998168889431442"/>
        <bgColor indexed="64"/>
      </patternFill>
    </fill>
  </fills>
  <borders count="28">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34">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0" fillId="0" borderId="22" xfId="0" applyBorder="1"/>
    <xf numFmtId="0" fontId="0" fillId="0" borderId="0" xfId="0" applyBorder="1"/>
    <xf numFmtId="0" fontId="0" fillId="0" borderId="23" xfId="0" applyBorder="1"/>
    <xf numFmtId="0" fontId="32" fillId="13" borderId="24" xfId="0" applyFont="1" applyFill="1" applyBorder="1" applyAlignment="1">
      <alignment horizontal="center" vertical="center"/>
    </xf>
    <xf numFmtId="0" fontId="32" fillId="13" borderId="25" xfId="0" applyFont="1" applyFill="1" applyBorder="1" applyAlignment="1">
      <alignment horizontal="center" vertical="center"/>
    </xf>
    <xf numFmtId="0" fontId="32" fillId="13" borderId="26" xfId="0" applyFont="1" applyFill="1" applyBorder="1" applyAlignment="1">
      <alignment horizontal="center" vertical="center"/>
    </xf>
    <xf numFmtId="0" fontId="32" fillId="13" borderId="27" xfId="0" applyFont="1" applyFill="1" applyBorder="1" applyAlignment="1">
      <alignment horizontal="center" vertical="center"/>
    </xf>
    <xf numFmtId="0" fontId="32" fillId="0" borderId="0" xfId="0" applyFont="1" applyAlignment="1">
      <alignment horizontal="center" vertical="center" wrapText="1"/>
    </xf>
    <xf numFmtId="0" fontId="0" fillId="10" borderId="0" xfId="0" applyFill="1" applyAlignment="1">
      <alignment horizontal="center" vertical="center" wrapText="1"/>
    </xf>
    <xf numFmtId="14" fontId="0" fillId="10" borderId="0" xfId="0" applyNumberFormat="1" applyFill="1" applyAlignment="1">
      <alignment horizontal="center"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14" borderId="0" xfId="0" applyFill="1" applyAlignment="1">
      <alignment horizontal="center" vertical="center" wrapText="1"/>
    </xf>
    <xf numFmtId="0" fontId="3" fillId="14" borderId="0" xfId="0" applyFont="1" applyFill="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33">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rial"/>
        <family val="2"/>
        <scheme val="minor"/>
      </font>
      <alignment horizontal="center" vertical="center" textRotation="0" wrapText="1" indent="0" justifyLastLine="0" shrinkToFit="0" readingOrder="0"/>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2"/>
      <tableStyleElement type="headerRow" dxfId="31"/>
      <tableStyleElement type="totalRow" dxfId="30"/>
      <tableStyleElement type="firstColumn" dxfId="29"/>
      <tableStyleElement type="lastColumn" dxfId="28"/>
      <tableStyleElement type="firstRowStripe" dxfId="27"/>
      <tableStyleElement type="secondRowStripe" dxfId="26"/>
      <tableStyleElement type="firstColumnStripe" dxfId="25"/>
      <tableStyleElement type="secondColumnStripe" dxfId="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AE3183-C1CE-4B0A-917D-3D8A93765D74}" name="Table2" displayName="Table2" ref="A1:M1048576" totalsRowShown="0" headerRowDxfId="14" dataDxfId="13">
  <autoFilter ref="A1:M1048576" xr:uid="{D1AE3183-C1CE-4B0A-917D-3D8A93765D74}"/>
  <tableColumns count="13">
    <tableColumn id="1" xr3:uid="{D7AF8A73-FAE1-431E-A7E9-1F600876EFCF}" name="Task ID " dataDxfId="12"/>
    <tableColumn id="2" xr3:uid="{3EF47BB4-132A-4501-A586-4CB4B864D052}" name="Priority Level" dataDxfId="11"/>
    <tableColumn id="3" xr3:uid="{22FF159D-6168-4AFE-8772-C7EA724E3462}" name="Title " dataDxfId="10"/>
    <tableColumn id="4" xr3:uid="{0FF2E960-942B-4590-81D1-F41684D3EC62}" name="Description " dataDxfId="9"/>
    <tableColumn id="5" xr3:uid="{A241044C-3CEF-4D86-95B5-BA4394998733}" name="Status" dataDxfId="8"/>
    <tableColumn id="6" xr3:uid="{0B8646E7-40BF-4659-9752-7549564B54DA}" name="Planned Dedicated Hours" dataDxfId="7"/>
    <tableColumn id="7" xr3:uid="{323A3D3B-C89A-4374-BED9-E7CFBBCF43F6}" name="Sprint Start Date" dataDxfId="6"/>
    <tableColumn id="8" xr3:uid="{0ED91130-9F5A-4EEB-8573-9BD650A46210}" name="Sprint End Date" dataDxfId="5"/>
    <tableColumn id="9" xr3:uid="{D608D32C-4525-4ECD-8559-063D306161DE}" name="Hours Completed " dataDxfId="4"/>
    <tableColumn id="10" xr3:uid="{6DDEA069-BD6E-42A6-A9D5-233D0D4EB3CD}" name="Deliverable" dataDxfId="3"/>
    <tableColumn id="11" xr3:uid="{8B2C4020-A447-4383-A012-30226F86DBE9}" name="AI Made Study Plan" dataDxfId="2"/>
    <tableColumn id="12" xr3:uid="{8F09DCB3-7677-48F1-B57F-8596D3BC34D0}" name="Resources" dataDxfId="1"/>
    <tableColumn id="13" xr3:uid="{82FB0E1B-C638-4C8E-8F04-144713953A6D}" name="Completion Dates"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showRuler="0" zoomScaleNormal="100" zoomScalePageLayoutView="70" workbookViewId="0">
      <selection activeCell="D2" sqref="D2"/>
    </sheetView>
  </sheetViews>
  <sheetFormatPr defaultColWidth="8.6640625" defaultRowHeight="30" customHeight="1" x14ac:dyDescent="0.3"/>
  <cols>
    <col min="1" max="1" width="2.6640625" style="13" customWidth="1"/>
    <col min="2" max="2" width="22.6640625" customWidth="1"/>
    <col min="3" max="3" width="16.6640625" customWidth="1"/>
    <col min="4" max="4" width="10.6640625" customWidth="1"/>
    <col min="5" max="5" width="10.6640625" style="2" customWidth="1"/>
    <col min="6" max="6" width="10.6640625" customWidth="1"/>
    <col min="7" max="7" width="2.6640625" customWidth="1"/>
    <col min="8" max="8" width="6" hidden="1" customWidth="1"/>
    <col min="9" max="65" width="2.6640625" customWidth="1"/>
  </cols>
  <sheetData>
    <row r="1" spans="1:64" ht="90" customHeight="1" x14ac:dyDescent="1.7">
      <c r="A1" s="14"/>
      <c r="B1" s="98" t="s">
        <v>23</v>
      </c>
      <c r="C1" s="18"/>
      <c r="D1" s="19"/>
      <c r="E1" s="20"/>
      <c r="F1" s="21"/>
      <c r="H1" s="1"/>
      <c r="I1" s="115" t="s">
        <v>51</v>
      </c>
      <c r="J1" s="116"/>
      <c r="K1" s="116"/>
      <c r="L1" s="116"/>
      <c r="M1" s="116"/>
      <c r="N1" s="116"/>
      <c r="O1" s="116"/>
      <c r="P1" s="24"/>
      <c r="Q1" s="114">
        <f ca="1">TODAY()</f>
        <v>45604</v>
      </c>
      <c r="R1" s="113"/>
      <c r="S1" s="113"/>
      <c r="T1" s="113"/>
      <c r="U1" s="113"/>
      <c r="V1" s="113"/>
      <c r="W1" s="113"/>
      <c r="X1" s="113"/>
      <c r="Y1" s="113"/>
      <c r="Z1" s="113"/>
    </row>
    <row r="2" spans="1:64" ht="30" customHeight="1" x14ac:dyDescent="0.7">
      <c r="B2" s="96" t="s">
        <v>21</v>
      </c>
      <c r="C2" s="97" t="s">
        <v>22</v>
      </c>
      <c r="D2" s="22"/>
      <c r="E2" s="23"/>
      <c r="F2" s="22"/>
      <c r="I2" s="115" t="s">
        <v>52</v>
      </c>
      <c r="J2" s="116"/>
      <c r="K2" s="116"/>
      <c r="L2" s="116"/>
      <c r="M2" s="116"/>
      <c r="N2" s="116"/>
      <c r="O2" s="116"/>
      <c r="P2" s="24"/>
      <c r="Q2" s="112">
        <v>1</v>
      </c>
      <c r="R2" s="113"/>
      <c r="S2" s="113"/>
      <c r="T2" s="113"/>
      <c r="U2" s="113"/>
      <c r="V2" s="113"/>
      <c r="W2" s="113"/>
      <c r="X2" s="113"/>
      <c r="Y2" s="113"/>
      <c r="Z2" s="113"/>
    </row>
    <row r="3" spans="1:64" s="26" customFormat="1" ht="30" customHeight="1" x14ac:dyDescent="0.3">
      <c r="A3" s="13"/>
      <c r="B3" s="25" t="s">
        <v>8</v>
      </c>
      <c r="D3" s="27"/>
      <c r="E3" s="28"/>
    </row>
    <row r="4" spans="1:64" s="26" customFormat="1" ht="30" customHeight="1" x14ac:dyDescent="0.3">
      <c r="A4" s="14"/>
      <c r="B4" s="29" t="s">
        <v>13</v>
      </c>
      <c r="E4" s="30"/>
      <c r="I4" s="119">
        <f ca="1">I5</f>
        <v>45600</v>
      </c>
      <c r="J4" s="117"/>
      <c r="K4" s="117"/>
      <c r="L4" s="117"/>
      <c r="M4" s="117"/>
      <c r="N4" s="117"/>
      <c r="O4" s="117"/>
      <c r="P4" s="117">
        <f ca="1">P5</f>
        <v>45607</v>
      </c>
      <c r="Q4" s="117"/>
      <c r="R4" s="117"/>
      <c r="S4" s="117"/>
      <c r="T4" s="117"/>
      <c r="U4" s="117"/>
      <c r="V4" s="117"/>
      <c r="W4" s="117">
        <f ca="1">W5</f>
        <v>45614</v>
      </c>
      <c r="X4" s="117"/>
      <c r="Y4" s="117"/>
      <c r="Z4" s="117"/>
      <c r="AA4" s="117"/>
      <c r="AB4" s="117"/>
      <c r="AC4" s="117"/>
      <c r="AD4" s="117">
        <f ca="1">AD5</f>
        <v>45621</v>
      </c>
      <c r="AE4" s="117"/>
      <c r="AF4" s="117"/>
      <c r="AG4" s="117"/>
      <c r="AH4" s="117"/>
      <c r="AI4" s="117"/>
      <c r="AJ4" s="117"/>
      <c r="AK4" s="117">
        <f ca="1">AK5</f>
        <v>45628</v>
      </c>
      <c r="AL4" s="117"/>
      <c r="AM4" s="117"/>
      <c r="AN4" s="117"/>
      <c r="AO4" s="117"/>
      <c r="AP4" s="117"/>
      <c r="AQ4" s="117"/>
      <c r="AR4" s="117">
        <f ca="1">AR5</f>
        <v>45635</v>
      </c>
      <c r="AS4" s="117"/>
      <c r="AT4" s="117"/>
      <c r="AU4" s="117"/>
      <c r="AV4" s="117"/>
      <c r="AW4" s="117"/>
      <c r="AX4" s="117"/>
      <c r="AY4" s="117">
        <f ca="1">AY5</f>
        <v>45642</v>
      </c>
      <c r="AZ4" s="117"/>
      <c r="BA4" s="117"/>
      <c r="BB4" s="117"/>
      <c r="BC4" s="117"/>
      <c r="BD4" s="117"/>
      <c r="BE4" s="117"/>
      <c r="BF4" s="117">
        <f ca="1">BF5</f>
        <v>45649</v>
      </c>
      <c r="BG4" s="117"/>
      <c r="BH4" s="117"/>
      <c r="BI4" s="117"/>
      <c r="BJ4" s="117"/>
      <c r="BK4" s="117"/>
      <c r="BL4" s="118"/>
    </row>
    <row r="5" spans="1:64" s="26" customFormat="1" ht="15" customHeight="1" x14ac:dyDescent="0.3">
      <c r="A5" s="106"/>
      <c r="B5" s="107" t="s">
        <v>5</v>
      </c>
      <c r="C5" s="109" t="s">
        <v>53</v>
      </c>
      <c r="D5" s="111" t="s">
        <v>1</v>
      </c>
      <c r="E5" s="111" t="s">
        <v>3</v>
      </c>
      <c r="F5" s="111" t="s">
        <v>4</v>
      </c>
      <c r="I5" s="31">
        <f ca="1">Project_Start-WEEKDAY(Project_Start,1)+2+7*(Display_Week-1)</f>
        <v>45600</v>
      </c>
      <c r="J5" s="31">
        <f ca="1">I5+1</f>
        <v>45601</v>
      </c>
      <c r="K5" s="31">
        <f t="shared" ref="K5:AX5" ca="1" si="0">J5+1</f>
        <v>45602</v>
      </c>
      <c r="L5" s="31">
        <f t="shared" ca="1" si="0"/>
        <v>45603</v>
      </c>
      <c r="M5" s="31">
        <f t="shared" ca="1" si="0"/>
        <v>45604</v>
      </c>
      <c r="N5" s="31">
        <f t="shared" ca="1" si="0"/>
        <v>45605</v>
      </c>
      <c r="O5" s="32">
        <f t="shared" ca="1" si="0"/>
        <v>45606</v>
      </c>
      <c r="P5" s="33">
        <f ca="1">O5+1</f>
        <v>45607</v>
      </c>
      <c r="Q5" s="31">
        <f ca="1">P5+1</f>
        <v>45608</v>
      </c>
      <c r="R5" s="31">
        <f t="shared" ca="1" si="0"/>
        <v>45609</v>
      </c>
      <c r="S5" s="31">
        <f t="shared" ca="1" si="0"/>
        <v>45610</v>
      </c>
      <c r="T5" s="31">
        <f t="shared" ca="1" si="0"/>
        <v>45611</v>
      </c>
      <c r="U5" s="31">
        <f t="shared" ca="1" si="0"/>
        <v>45612</v>
      </c>
      <c r="V5" s="32">
        <f t="shared" ca="1" si="0"/>
        <v>45613</v>
      </c>
      <c r="W5" s="33">
        <f ca="1">V5+1</f>
        <v>45614</v>
      </c>
      <c r="X5" s="31">
        <f ca="1">W5+1</f>
        <v>45615</v>
      </c>
      <c r="Y5" s="31">
        <f t="shared" ca="1" si="0"/>
        <v>45616</v>
      </c>
      <c r="Z5" s="31">
        <f t="shared" ca="1" si="0"/>
        <v>45617</v>
      </c>
      <c r="AA5" s="31">
        <f t="shared" ca="1" si="0"/>
        <v>45618</v>
      </c>
      <c r="AB5" s="31">
        <f t="shared" ca="1" si="0"/>
        <v>45619</v>
      </c>
      <c r="AC5" s="32">
        <f t="shared" ca="1" si="0"/>
        <v>45620</v>
      </c>
      <c r="AD5" s="33">
        <f ca="1">AC5+1</f>
        <v>45621</v>
      </c>
      <c r="AE5" s="31">
        <f ca="1">AD5+1</f>
        <v>45622</v>
      </c>
      <c r="AF5" s="31">
        <f t="shared" ca="1" si="0"/>
        <v>45623</v>
      </c>
      <c r="AG5" s="31">
        <f t="shared" ca="1" si="0"/>
        <v>45624</v>
      </c>
      <c r="AH5" s="31">
        <f t="shared" ca="1" si="0"/>
        <v>45625</v>
      </c>
      <c r="AI5" s="31">
        <f t="shared" ca="1" si="0"/>
        <v>45626</v>
      </c>
      <c r="AJ5" s="32">
        <f t="shared" ca="1" si="0"/>
        <v>45627</v>
      </c>
      <c r="AK5" s="33">
        <f ca="1">AJ5+1</f>
        <v>45628</v>
      </c>
      <c r="AL5" s="31">
        <f ca="1">AK5+1</f>
        <v>45629</v>
      </c>
      <c r="AM5" s="31">
        <f t="shared" ca="1" si="0"/>
        <v>45630</v>
      </c>
      <c r="AN5" s="31">
        <f t="shared" ca="1" si="0"/>
        <v>45631</v>
      </c>
      <c r="AO5" s="31">
        <f t="shared" ca="1" si="0"/>
        <v>45632</v>
      </c>
      <c r="AP5" s="31">
        <f t="shared" ca="1" si="0"/>
        <v>45633</v>
      </c>
      <c r="AQ5" s="32">
        <f t="shared" ca="1" si="0"/>
        <v>45634</v>
      </c>
      <c r="AR5" s="33">
        <f ca="1">AQ5+1</f>
        <v>45635</v>
      </c>
      <c r="AS5" s="31">
        <f ca="1">AR5+1</f>
        <v>45636</v>
      </c>
      <c r="AT5" s="31">
        <f t="shared" ca="1" si="0"/>
        <v>45637</v>
      </c>
      <c r="AU5" s="31">
        <f t="shared" ca="1" si="0"/>
        <v>45638</v>
      </c>
      <c r="AV5" s="31">
        <f t="shared" ca="1" si="0"/>
        <v>45639</v>
      </c>
      <c r="AW5" s="31">
        <f t="shared" ca="1" si="0"/>
        <v>45640</v>
      </c>
      <c r="AX5" s="32">
        <f t="shared" ca="1" si="0"/>
        <v>45641</v>
      </c>
      <c r="AY5" s="33">
        <f ca="1">AX5+1</f>
        <v>45642</v>
      </c>
      <c r="AZ5" s="31">
        <f ca="1">AY5+1</f>
        <v>45643</v>
      </c>
      <c r="BA5" s="31">
        <f t="shared" ref="BA5:BE5" ca="1" si="1">AZ5+1</f>
        <v>45644</v>
      </c>
      <c r="BB5" s="31">
        <f t="shared" ca="1" si="1"/>
        <v>45645</v>
      </c>
      <c r="BC5" s="31">
        <f t="shared" ca="1" si="1"/>
        <v>45646</v>
      </c>
      <c r="BD5" s="31">
        <f t="shared" ca="1" si="1"/>
        <v>45647</v>
      </c>
      <c r="BE5" s="32">
        <f t="shared" ca="1" si="1"/>
        <v>45648</v>
      </c>
      <c r="BF5" s="33">
        <f ca="1">BE5+1</f>
        <v>45649</v>
      </c>
      <c r="BG5" s="31">
        <f ca="1">BF5+1</f>
        <v>45650</v>
      </c>
      <c r="BH5" s="31">
        <f t="shared" ref="BH5:BL5" ca="1" si="2">BG5+1</f>
        <v>45651</v>
      </c>
      <c r="BI5" s="31">
        <f t="shared" ca="1" si="2"/>
        <v>45652</v>
      </c>
      <c r="BJ5" s="31">
        <f t="shared" ca="1" si="2"/>
        <v>45653</v>
      </c>
      <c r="BK5" s="31">
        <f t="shared" ca="1" si="2"/>
        <v>45654</v>
      </c>
      <c r="BL5" s="31">
        <f t="shared" ca="1" si="2"/>
        <v>45655</v>
      </c>
    </row>
    <row r="6" spans="1:64" s="26" customFormat="1" ht="15" customHeight="1" thickBot="1" x14ac:dyDescent="0.35">
      <c r="A6" s="106"/>
      <c r="B6" s="108"/>
      <c r="C6" s="110"/>
      <c r="D6" s="110"/>
      <c r="E6" s="110"/>
      <c r="F6" s="110"/>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35">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35">
      <c r="A8" s="14"/>
      <c r="B8" s="40" t="s">
        <v>29</v>
      </c>
      <c r="C8" s="41"/>
      <c r="D8" s="42"/>
      <c r="E8" s="43"/>
      <c r="F8" s="44"/>
      <c r="G8" s="17"/>
      <c r="H8" s="5" t="str">
        <f t="shared" ref="H8:H3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35">
      <c r="A9" s="14"/>
      <c r="B9" s="47" t="s">
        <v>30</v>
      </c>
      <c r="C9" s="48" t="s">
        <v>24</v>
      </c>
      <c r="D9" s="49">
        <v>0.5</v>
      </c>
      <c r="E9" s="50">
        <f ca="1">Project_Start</f>
        <v>45604</v>
      </c>
      <c r="F9" s="50">
        <f ca="1">E9+3</f>
        <v>45607</v>
      </c>
      <c r="G9" s="17"/>
      <c r="H9" s="5">
        <f t="shared" ca="1" si="5"/>
        <v>4</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35">
      <c r="A10" s="14"/>
      <c r="B10" s="52" t="s">
        <v>31</v>
      </c>
      <c r="C10" s="53" t="s">
        <v>25</v>
      </c>
      <c r="D10" s="54">
        <v>0.6</v>
      </c>
      <c r="E10" s="55">
        <f ca="1">F9</f>
        <v>45607</v>
      </c>
      <c r="F10" s="55">
        <f ca="1">E10+2</f>
        <v>45609</v>
      </c>
      <c r="G10" s="17"/>
      <c r="H10" s="5">
        <f t="shared" ca="1" si="5"/>
        <v>3</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35">
      <c r="A11" s="13"/>
      <c r="B11" s="52" t="s">
        <v>32</v>
      </c>
      <c r="C11" s="53" t="s">
        <v>26</v>
      </c>
      <c r="D11" s="54">
        <v>0.5</v>
      </c>
      <c r="E11" s="55">
        <f ca="1">F10</f>
        <v>45609</v>
      </c>
      <c r="F11" s="55">
        <f ca="1">E11+4</f>
        <v>45613</v>
      </c>
      <c r="G11" s="17"/>
      <c r="H11" s="5">
        <f t="shared" ca="1" si="5"/>
        <v>5</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35">
      <c r="A12" s="13"/>
      <c r="B12" s="52" t="s">
        <v>33</v>
      </c>
      <c r="C12" s="53" t="s">
        <v>27</v>
      </c>
      <c r="D12" s="54">
        <v>0.25</v>
      </c>
      <c r="E12" s="55">
        <f ca="1">F11</f>
        <v>45613</v>
      </c>
      <c r="F12" s="55">
        <f ca="1">E12+5</f>
        <v>45618</v>
      </c>
      <c r="G12" s="17"/>
      <c r="H12" s="5">
        <f t="shared" ca="1" si="5"/>
        <v>6</v>
      </c>
      <c r="I12" s="51"/>
      <c r="J12" s="51"/>
      <c r="K12" s="51"/>
      <c r="L12" s="51"/>
      <c r="M12" s="51"/>
      <c r="N12" s="51"/>
      <c r="O12" s="51"/>
      <c r="P12" s="51"/>
      <c r="Q12" s="51"/>
      <c r="R12" s="51"/>
      <c r="S12" s="51"/>
      <c r="T12" s="51"/>
      <c r="U12" s="51"/>
      <c r="V12" s="51"/>
      <c r="W12" s="51"/>
      <c r="X12" s="51"/>
      <c r="Y12" s="56"/>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35">
      <c r="A13" s="13"/>
      <c r="B13" s="52" t="s">
        <v>34</v>
      </c>
      <c r="C13" s="53" t="s">
        <v>28</v>
      </c>
      <c r="D13" s="54"/>
      <c r="E13" s="55">
        <f ca="1">E10+1</f>
        <v>45608</v>
      </c>
      <c r="F13" s="55">
        <f ca="1">E13+2</f>
        <v>45610</v>
      </c>
      <c r="G13" s="17"/>
      <c r="H13" s="5">
        <f t="shared" ca="1" si="5"/>
        <v>3</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35">
      <c r="A14" s="14"/>
      <c r="B14" s="57" t="s">
        <v>35</v>
      </c>
      <c r="C14" s="58"/>
      <c r="D14" s="59"/>
      <c r="E14" s="60"/>
      <c r="F14" s="61"/>
      <c r="G14" s="17"/>
      <c r="H14" s="5" t="str">
        <f t="shared" si="5"/>
        <v/>
      </c>
    </row>
    <row r="15" spans="1:64" s="46" customFormat="1" ht="30" customHeight="1" thickBot="1" x14ac:dyDescent="0.35">
      <c r="A15" s="14"/>
      <c r="B15" s="62" t="s">
        <v>36</v>
      </c>
      <c r="C15" s="63" t="s">
        <v>24</v>
      </c>
      <c r="D15" s="64">
        <v>0.5</v>
      </c>
      <c r="E15" s="65">
        <f ca="1">E13+1</f>
        <v>45609</v>
      </c>
      <c r="F15" s="65">
        <f ca="1">E15+4</f>
        <v>45613</v>
      </c>
      <c r="G15" s="17"/>
      <c r="H15" s="5">
        <f t="shared" ca="1" si="5"/>
        <v>5</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35">
      <c r="A16" s="13"/>
      <c r="B16" s="62" t="s">
        <v>37</v>
      </c>
      <c r="C16" s="63" t="s">
        <v>25</v>
      </c>
      <c r="D16" s="64">
        <v>0.5</v>
      </c>
      <c r="E16" s="65">
        <f ca="1">E15+2</f>
        <v>45611</v>
      </c>
      <c r="F16" s="65">
        <f ca="1">E16+5</f>
        <v>45616</v>
      </c>
      <c r="G16" s="17"/>
      <c r="H16" s="5">
        <f t="shared" ca="1" si="5"/>
        <v>6</v>
      </c>
      <c r="I16" s="51"/>
      <c r="J16" s="51"/>
      <c r="K16" s="51"/>
      <c r="L16" s="51"/>
      <c r="M16" s="51"/>
      <c r="N16" s="51"/>
      <c r="O16" s="51"/>
      <c r="P16" s="51"/>
      <c r="Q16" s="51"/>
      <c r="R16" s="51"/>
      <c r="S16" s="51"/>
      <c r="T16" s="51"/>
      <c r="U16" s="56"/>
      <c r="V16" s="56"/>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35">
      <c r="A17" s="13"/>
      <c r="B17" s="62" t="s">
        <v>38</v>
      </c>
      <c r="C17" s="63" t="s">
        <v>26</v>
      </c>
      <c r="D17" s="64"/>
      <c r="E17" s="65">
        <f ca="1">F16</f>
        <v>45616</v>
      </c>
      <c r="F17" s="65">
        <f ca="1">E17+3</f>
        <v>45619</v>
      </c>
      <c r="G17" s="17"/>
      <c r="H17" s="5">
        <f t="shared" ca="1" si="5"/>
        <v>4</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x14ac:dyDescent="0.35">
      <c r="A18" s="13"/>
      <c r="B18" s="62" t="s">
        <v>39</v>
      </c>
      <c r="C18" s="63" t="s">
        <v>27</v>
      </c>
      <c r="D18" s="64"/>
      <c r="E18" s="65">
        <f ca="1">E17</f>
        <v>45616</v>
      </c>
      <c r="F18" s="65">
        <f ca="1">E18+2</f>
        <v>45618</v>
      </c>
      <c r="G18" s="17"/>
      <c r="H18" s="5">
        <f t="shared" ca="1" si="5"/>
        <v>3</v>
      </c>
      <c r="I18" s="51"/>
      <c r="J18" s="51"/>
      <c r="K18" s="51"/>
      <c r="L18" s="51"/>
      <c r="M18" s="51"/>
      <c r="N18" s="51"/>
      <c r="O18" s="51"/>
      <c r="P18" s="51"/>
      <c r="Q18" s="51"/>
      <c r="R18" s="51"/>
      <c r="S18" s="51"/>
      <c r="T18" s="51"/>
      <c r="U18" s="51"/>
      <c r="V18" s="51"/>
      <c r="W18" s="51"/>
      <c r="X18" s="51"/>
      <c r="Y18" s="56"/>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35">
      <c r="A19" s="13"/>
      <c r="B19" s="62" t="s">
        <v>40</v>
      </c>
      <c r="C19" s="63" t="s">
        <v>28</v>
      </c>
      <c r="D19" s="64"/>
      <c r="E19" s="65">
        <f ca="1">E18</f>
        <v>45616</v>
      </c>
      <c r="F19" s="65">
        <f ca="1">E19+3</f>
        <v>45619</v>
      </c>
      <c r="G19" s="17"/>
      <c r="H19" s="5">
        <f t="shared" ca="1" si="5"/>
        <v>4</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35">
      <c r="A20" s="13"/>
      <c r="B20" s="66" t="s">
        <v>41</v>
      </c>
      <c r="C20" s="67"/>
      <c r="D20" s="68"/>
      <c r="E20" s="69"/>
      <c r="F20" s="70"/>
      <c r="G20" s="17"/>
      <c r="H20" s="5" t="str">
        <f t="shared" si="5"/>
        <v/>
      </c>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row>
    <row r="21" spans="1:64" s="46" customFormat="1" ht="30" customHeight="1" thickBot="1" x14ac:dyDescent="0.35">
      <c r="A21" s="13"/>
      <c r="B21" s="72" t="s">
        <v>42</v>
      </c>
      <c r="C21" s="73" t="s">
        <v>24</v>
      </c>
      <c r="D21" s="74">
        <v>0.5</v>
      </c>
      <c r="E21" s="75">
        <f ca="1">E9+15</f>
        <v>45619</v>
      </c>
      <c r="F21" s="75">
        <f ca="1">E21+5</f>
        <v>45624</v>
      </c>
      <c r="G21" s="17"/>
      <c r="H21" s="5">
        <f t="shared" ca="1" si="5"/>
        <v>6</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35">
      <c r="A22" s="13"/>
      <c r="B22" s="72" t="s">
        <v>43</v>
      </c>
      <c r="C22" s="73" t="s">
        <v>25</v>
      </c>
      <c r="D22" s="74">
        <v>0.6</v>
      </c>
      <c r="E22" s="75">
        <f ca="1">F21+1</f>
        <v>45625</v>
      </c>
      <c r="F22" s="75">
        <f ca="1">E22+4</f>
        <v>45629</v>
      </c>
      <c r="G22" s="17"/>
      <c r="H22" s="5">
        <f t="shared" ca="1" si="5"/>
        <v>5</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35">
      <c r="A23" s="13"/>
      <c r="B23" s="72" t="s">
        <v>44</v>
      </c>
      <c r="C23" s="73" t="s">
        <v>26</v>
      </c>
      <c r="D23" s="74">
        <v>0.5</v>
      </c>
      <c r="E23" s="75">
        <f ca="1">E22+5</f>
        <v>45630</v>
      </c>
      <c r="F23" s="75">
        <f ca="1">E23+5</f>
        <v>45635</v>
      </c>
      <c r="G23" s="17"/>
      <c r="H23" s="5">
        <f t="shared" ca="1" si="5"/>
        <v>6</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x14ac:dyDescent="0.35">
      <c r="A24" s="13"/>
      <c r="B24" s="72" t="s">
        <v>45</v>
      </c>
      <c r="C24" s="73" t="s">
        <v>27</v>
      </c>
      <c r="D24" s="74">
        <v>0.25</v>
      </c>
      <c r="E24" s="75">
        <f ca="1">F23+1</f>
        <v>45636</v>
      </c>
      <c r="F24" s="75">
        <f ca="1">E24+4</f>
        <v>45640</v>
      </c>
      <c r="G24" s="17"/>
      <c r="H24" s="5">
        <f t="shared" ca="1" si="5"/>
        <v>5</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35">
      <c r="A25" s="13"/>
      <c r="B25" s="72" t="s">
        <v>46</v>
      </c>
      <c r="C25" s="73" t="s">
        <v>28</v>
      </c>
      <c r="D25" s="74">
        <v>0.25</v>
      </c>
      <c r="E25" s="75">
        <f ca="1">E23</f>
        <v>45630</v>
      </c>
      <c r="F25" s="75">
        <f ca="1">E25+4</f>
        <v>45634</v>
      </c>
      <c r="G25" s="17"/>
      <c r="H25" s="5">
        <f t="shared" ca="1" si="5"/>
        <v>5</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35">
      <c r="A26" s="13"/>
      <c r="B26" s="76" t="s">
        <v>54</v>
      </c>
      <c r="C26" s="77"/>
      <c r="D26" s="78"/>
      <c r="E26" s="79"/>
      <c r="F26" s="80"/>
      <c r="G26" s="17"/>
      <c r="H26" s="5" t="str">
        <f t="shared" si="5"/>
        <v/>
      </c>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row>
    <row r="27" spans="1:64" s="46" customFormat="1" ht="30" customHeight="1" thickBot="1" x14ac:dyDescent="0.35">
      <c r="A27" s="13"/>
      <c r="B27" s="82" t="s">
        <v>43</v>
      </c>
      <c r="C27" s="83" t="s">
        <v>24</v>
      </c>
      <c r="D27" s="84">
        <v>0.25</v>
      </c>
      <c r="E27" s="85">
        <f ca="1">E21+2</f>
        <v>45621</v>
      </c>
      <c r="F27" s="85">
        <f ca="1">E27+3</f>
        <v>45624</v>
      </c>
      <c r="G27" s="17"/>
      <c r="H27" s="5">
        <f t="shared" ca="1" si="5"/>
        <v>4</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35">
      <c r="A28" s="13"/>
      <c r="B28" s="82" t="s">
        <v>47</v>
      </c>
      <c r="C28" s="83" t="s">
        <v>25</v>
      </c>
      <c r="D28" s="84">
        <v>0.25</v>
      </c>
      <c r="E28" s="85">
        <f ca="1">F27</f>
        <v>45624</v>
      </c>
      <c r="F28" s="85">
        <f ca="1">E28+4</f>
        <v>45628</v>
      </c>
      <c r="G28" s="17"/>
      <c r="H28" s="5">
        <f t="shared" ca="1" si="5"/>
        <v>5</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35">
      <c r="A29" s="13"/>
      <c r="B29" s="82" t="s">
        <v>48</v>
      </c>
      <c r="C29" s="83" t="s">
        <v>26</v>
      </c>
      <c r="D29" s="84">
        <v>0.5</v>
      </c>
      <c r="E29" s="85">
        <f ca="1">F28+1</f>
        <v>45629</v>
      </c>
      <c r="F29" s="85">
        <f ca="1">E29+3</f>
        <v>45632</v>
      </c>
      <c r="G29" s="17"/>
      <c r="H29" s="5">
        <f t="shared" ca="1" si="5"/>
        <v>4</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x14ac:dyDescent="0.35">
      <c r="A30" s="13"/>
      <c r="B30" s="82" t="s">
        <v>49</v>
      </c>
      <c r="C30" s="83" t="s">
        <v>27</v>
      </c>
      <c r="D30" s="84">
        <v>0.6</v>
      </c>
      <c r="E30" s="85">
        <f ca="1">E27+5</f>
        <v>45626</v>
      </c>
      <c r="F30" s="85">
        <f ca="1">E30+3</f>
        <v>45629</v>
      </c>
      <c r="G30" s="17"/>
      <c r="H30" s="5">
        <f t="shared" ca="1" si="5"/>
        <v>4</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35">
      <c r="A31" s="13"/>
      <c r="B31" s="82" t="s">
        <v>50</v>
      </c>
      <c r="C31" s="83" t="s">
        <v>28</v>
      </c>
      <c r="D31" s="84">
        <v>0.5</v>
      </c>
      <c r="E31" s="85">
        <f ca="1">E27+7</f>
        <v>45628</v>
      </c>
      <c r="F31" s="85">
        <f ca="1">E31+5</f>
        <v>45633</v>
      </c>
      <c r="G31" s="17"/>
      <c r="H31" s="5">
        <f t="shared" ca="1" si="5"/>
        <v>6</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35">
      <c r="A32" s="13"/>
      <c r="B32" s="86"/>
      <c r="C32" s="87"/>
      <c r="D32" s="88"/>
      <c r="E32" s="89"/>
      <c r="F32" s="89"/>
      <c r="G32" s="17"/>
      <c r="H32" s="5" t="str">
        <f t="shared" si="5"/>
        <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1:64" s="46" customFormat="1" ht="30" customHeight="1" thickBot="1" x14ac:dyDescent="0.35">
      <c r="A33" s="14"/>
      <c r="B33" s="90" t="s">
        <v>0</v>
      </c>
      <c r="C33" s="91"/>
      <c r="D33" s="92"/>
      <c r="E33" s="93"/>
      <c r="F33" s="94"/>
      <c r="G33" s="17"/>
      <c r="H33" s="6" t="str">
        <f t="shared" si="5"/>
        <v/>
      </c>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row>
    <row r="34" spans="1:64" ht="30" customHeight="1" x14ac:dyDescent="0.3">
      <c r="G34" s="3"/>
    </row>
    <row r="35" spans="1:64" ht="30" customHeight="1" x14ac:dyDescent="0.3">
      <c r="C35" s="16"/>
      <c r="F35" s="15"/>
    </row>
    <row r="36" spans="1:64" ht="30" customHeight="1" x14ac:dyDescent="0.3">
      <c r="C36"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1">
    <cfRule type="expression" dxfId="23" priority="1">
      <formula>AND(TODAY()&gt;=I$5, TODAY()&lt;J$5)</formula>
    </cfRule>
  </conditionalFormatting>
  <conditionalFormatting sqref="I9:BL13">
    <cfRule type="expression" dxfId="22" priority="6">
      <formula>AND(task_start&lt;=I$5,ROUNDDOWN((task_end-task_start+1)*task_progress,0)+task_start-1&gt;=I$5)</formula>
    </cfRule>
    <cfRule type="expression" dxfId="21" priority="7" stopIfTrue="1">
      <formula>AND(task_end&gt;=I$5,task_start&lt;J$5)</formula>
    </cfRule>
  </conditionalFormatting>
  <conditionalFormatting sqref="I15:BL19">
    <cfRule type="expression" dxfId="20" priority="4">
      <formula>AND(task_start&lt;=I$5,ROUNDDOWN((task_end-task_start+1)*task_progress,0)+task_start-1&gt;=I$5)</formula>
    </cfRule>
    <cfRule type="expression" dxfId="19" priority="5" stopIfTrue="1">
      <formula>AND(task_end&gt;=I$5,task_start&lt;J$5)</formula>
    </cfRule>
  </conditionalFormatting>
  <conditionalFormatting sqref="I21:BL25">
    <cfRule type="expression" dxfId="18" priority="2">
      <formula>AND(task_start&lt;=I$5,ROUNDDOWN((task_end-task_start+1)*task_progress,0)+task_start-1&gt;=I$5)</formula>
    </cfRule>
    <cfRule type="expression" dxfId="17" priority="3" stopIfTrue="1">
      <formula>AND(task_end&gt;=I$5,task_start&lt;J$5)</formula>
    </cfRule>
  </conditionalFormatting>
  <conditionalFormatting sqref="I27:BL31">
    <cfRule type="expression" dxfId="16" priority="36">
      <formula>AND(task_start&lt;=I$5,ROUNDDOWN((task_end-task_start+1)*task_progress,0)+task_start-1&gt;=I$5)</formula>
    </cfRule>
    <cfRule type="expression" dxfId="15"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2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5" x14ac:dyDescent="0.25"/>
  <cols>
    <col min="1" max="1" width="87" style="7" customWidth="1"/>
    <col min="2" max="16384" width="9" style="1"/>
  </cols>
  <sheetData>
    <row r="1" spans="1:2" ht="46.5" customHeight="1" x14ac:dyDescent="0.25"/>
    <row r="2" spans="1:2" s="9" customFormat="1" ht="15.5" x14ac:dyDescent="0.3">
      <c r="A2" s="99" t="s">
        <v>8</v>
      </c>
      <c r="B2" s="8"/>
    </row>
    <row r="3" spans="1:2" s="11" customFormat="1" ht="27" customHeight="1" x14ac:dyDescent="0.3">
      <c r="A3" s="100"/>
      <c r="B3" s="12"/>
    </row>
    <row r="4" spans="1:2" s="10" customFormat="1" ht="30.5" x14ac:dyDescent="0.85">
      <c r="A4" s="101" t="s">
        <v>7</v>
      </c>
    </row>
    <row r="5" spans="1:2" ht="74.25" customHeight="1" x14ac:dyDescent="0.25">
      <c r="A5" s="102" t="s">
        <v>16</v>
      </c>
    </row>
    <row r="6" spans="1:2" ht="26.25" customHeight="1" x14ac:dyDescent="0.25">
      <c r="A6" s="101" t="s">
        <v>19</v>
      </c>
    </row>
    <row r="7" spans="1:2" s="7" customFormat="1" ht="205" customHeight="1" x14ac:dyDescent="0.3">
      <c r="A7" s="103" t="s">
        <v>18</v>
      </c>
    </row>
    <row r="8" spans="1:2" s="10" customFormat="1" ht="30.5" x14ac:dyDescent="0.85">
      <c r="A8" s="101" t="s">
        <v>9</v>
      </c>
    </row>
    <row r="9" spans="1:2" ht="42" x14ac:dyDescent="0.25">
      <c r="A9" s="102" t="s">
        <v>17</v>
      </c>
    </row>
    <row r="10" spans="1:2" s="7" customFormat="1" ht="28" customHeight="1" x14ac:dyDescent="0.3">
      <c r="A10" s="104" t="s">
        <v>15</v>
      </c>
    </row>
    <row r="11" spans="1:2" s="10" customFormat="1" ht="30.5" x14ac:dyDescent="0.85">
      <c r="A11" s="101" t="s">
        <v>6</v>
      </c>
    </row>
    <row r="12" spans="1:2" ht="28" x14ac:dyDescent="0.25">
      <c r="A12" s="102" t="s">
        <v>14</v>
      </c>
    </row>
    <row r="13" spans="1:2" s="7" customFormat="1" ht="28" customHeight="1" x14ac:dyDescent="0.3">
      <c r="A13" s="104" t="s">
        <v>2</v>
      </c>
    </row>
    <row r="14" spans="1:2" s="10" customFormat="1" ht="30.5" x14ac:dyDescent="0.85">
      <c r="A14" s="101" t="s">
        <v>10</v>
      </c>
    </row>
    <row r="15" spans="1:2" ht="75" customHeight="1" x14ac:dyDescent="0.25">
      <c r="A15" s="102" t="s">
        <v>11</v>
      </c>
    </row>
    <row r="16" spans="1:2" ht="70" x14ac:dyDescent="0.25">
      <c r="A16" s="102" t="s">
        <v>12</v>
      </c>
    </row>
    <row r="17" spans="1:1" x14ac:dyDescent="0.25">
      <c r="A17" s="105"/>
    </row>
    <row r="18" spans="1:1" x14ac:dyDescent="0.25">
      <c r="A18" s="105"/>
    </row>
    <row r="19" spans="1:1" x14ac:dyDescent="0.25">
      <c r="A19" s="105"/>
    </row>
    <row r="20" spans="1:1" x14ac:dyDescent="0.25">
      <c r="A20" s="105"/>
    </row>
    <row r="21" spans="1:1" x14ac:dyDescent="0.25">
      <c r="A21" s="105"/>
    </row>
    <row r="22" spans="1:1" x14ac:dyDescent="0.25">
      <c r="A22" s="105"/>
    </row>
    <row r="23" spans="1:1" x14ac:dyDescent="0.25">
      <c r="A23" s="105"/>
    </row>
    <row r="24" spans="1:1" x14ac:dyDescent="0.25">
      <c r="A24" s="10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CA222-D7FC-40B0-A3A1-AEDDCAADA6DC}">
  <dimension ref="A1:N1"/>
  <sheetViews>
    <sheetView workbookViewId="0">
      <selection activeCell="B4" sqref="B4"/>
    </sheetView>
  </sheetViews>
  <sheetFormatPr defaultRowHeight="14" x14ac:dyDescent="0.3"/>
  <cols>
    <col min="1" max="1" width="13" style="120" bestFit="1" customWidth="1"/>
    <col min="2" max="2" width="15" style="121" bestFit="1" customWidth="1"/>
    <col min="3" max="3" width="4.9140625" style="121" bestFit="1" customWidth="1"/>
    <col min="4" max="4" width="10.4140625" style="122" bestFit="1" customWidth="1"/>
    <col min="5" max="5" width="7.33203125" style="120" bestFit="1" customWidth="1"/>
    <col min="6" max="6" width="15.6640625" style="121" bestFit="1" customWidth="1"/>
    <col min="7" max="7" width="17.75" style="121" bestFit="1" customWidth="1"/>
    <col min="8" max="8" width="9.9140625" style="121" bestFit="1" customWidth="1"/>
    <col min="9" max="9" width="8.75" style="122" bestFit="1" customWidth="1"/>
    <col min="10" max="10" width="15" bestFit="1" customWidth="1"/>
    <col min="11" max="11" width="15.6640625" bestFit="1" customWidth="1"/>
    <col min="12" max="12" width="17.75" bestFit="1" customWidth="1"/>
    <col min="13" max="13" width="9.9140625" bestFit="1" customWidth="1"/>
    <col min="14" max="14" width="8.75" bestFit="1" customWidth="1"/>
  </cols>
  <sheetData>
    <row r="1" spans="1:14" s="126" customFormat="1" x14ac:dyDescent="0.3">
      <c r="A1" s="123" t="s">
        <v>55</v>
      </c>
      <c r="B1" s="124" t="s">
        <v>56</v>
      </c>
      <c r="C1" s="124" t="s">
        <v>57</v>
      </c>
      <c r="D1" s="125" t="s">
        <v>58</v>
      </c>
      <c r="E1" s="123" t="s">
        <v>62</v>
      </c>
      <c r="F1" s="124" t="s">
        <v>63</v>
      </c>
      <c r="G1" s="124" t="s">
        <v>59</v>
      </c>
      <c r="H1" s="124" t="s">
        <v>60</v>
      </c>
      <c r="I1" s="125" t="s">
        <v>61</v>
      </c>
      <c r="J1" s="126" t="s">
        <v>64</v>
      </c>
      <c r="K1" s="124" t="s">
        <v>63</v>
      </c>
      <c r="L1" s="124" t="s">
        <v>59</v>
      </c>
      <c r="M1" s="124" t="s">
        <v>60</v>
      </c>
      <c r="N1" s="125"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082D2-8802-4240-831E-FF2A92B10B05}">
  <dimension ref="A1:M55"/>
  <sheetViews>
    <sheetView tabSelected="1" workbookViewId="0">
      <selection activeCell="C48" sqref="C48"/>
    </sheetView>
  </sheetViews>
  <sheetFormatPr defaultColWidth="8" defaultRowHeight="14" x14ac:dyDescent="0.3"/>
  <cols>
    <col min="1" max="1" width="18.75" style="130" bestFit="1" customWidth="1"/>
    <col min="2" max="2" width="24.9140625" style="130" bestFit="1" customWidth="1"/>
    <col min="3" max="3" width="27" style="130" bestFit="1" customWidth="1"/>
    <col min="4" max="4" width="62.58203125" style="130" bestFit="1" customWidth="1"/>
    <col min="5" max="5" width="17.9140625" style="130" bestFit="1" customWidth="1"/>
    <col min="6" max="6" width="38.33203125" style="130" customWidth="1"/>
    <col min="7" max="7" width="28.6640625" style="130" bestFit="1" customWidth="1"/>
    <col min="8" max="8" width="27.6640625" style="130" bestFit="1" customWidth="1"/>
    <col min="9" max="9" width="29.08203125" style="130" bestFit="1" customWidth="1"/>
    <col min="10" max="10" width="24" style="130" bestFit="1" customWidth="1"/>
    <col min="11" max="11" width="41.9140625" style="130" bestFit="1" customWidth="1"/>
    <col min="12" max="12" width="26.08203125" style="130" customWidth="1"/>
    <col min="13" max="13" width="29.83203125" style="130" bestFit="1" customWidth="1"/>
    <col min="14" max="16384" width="8" style="130"/>
  </cols>
  <sheetData>
    <row r="1" spans="1:13" s="127" customFormat="1" x14ac:dyDescent="0.3">
      <c r="A1" s="127" t="s">
        <v>65</v>
      </c>
      <c r="B1" s="127" t="s">
        <v>66</v>
      </c>
      <c r="C1" s="127" t="s">
        <v>57</v>
      </c>
      <c r="D1" s="127" t="s">
        <v>67</v>
      </c>
      <c r="E1" s="127" t="s">
        <v>68</v>
      </c>
      <c r="F1" s="127" t="s">
        <v>69</v>
      </c>
      <c r="G1" s="127" t="s">
        <v>70</v>
      </c>
      <c r="H1" s="127" t="s">
        <v>71</v>
      </c>
      <c r="I1" s="127" t="s">
        <v>72</v>
      </c>
      <c r="J1" s="127" t="s">
        <v>73</v>
      </c>
      <c r="K1" s="127" t="s">
        <v>74</v>
      </c>
      <c r="L1" s="127" t="s">
        <v>60</v>
      </c>
      <c r="M1" s="127" t="s">
        <v>75</v>
      </c>
    </row>
    <row r="2" spans="1:13" ht="28" x14ac:dyDescent="0.3">
      <c r="A2" s="128">
        <v>1</v>
      </c>
      <c r="B2" s="128" t="s">
        <v>76</v>
      </c>
      <c r="C2" s="128" t="s">
        <v>77</v>
      </c>
      <c r="D2" s="128" t="s">
        <v>78</v>
      </c>
      <c r="E2" s="128" t="s">
        <v>79</v>
      </c>
      <c r="F2" s="128">
        <v>10</v>
      </c>
      <c r="G2" s="129">
        <v>45601</v>
      </c>
      <c r="H2" s="128"/>
      <c r="I2" s="128"/>
      <c r="J2" s="128"/>
      <c r="K2" s="128"/>
      <c r="L2" s="128"/>
      <c r="M2" s="128"/>
    </row>
    <row r="3" spans="1:13" s="128" customFormat="1" x14ac:dyDescent="0.3">
      <c r="A3" s="128">
        <v>1.1000000000000001</v>
      </c>
      <c r="B3" s="128" t="s">
        <v>80</v>
      </c>
      <c r="C3" s="128" t="s">
        <v>81</v>
      </c>
      <c r="D3" s="128" t="s">
        <v>82</v>
      </c>
    </row>
    <row r="4" spans="1:13" x14ac:dyDescent="0.3">
      <c r="A4" s="128">
        <v>1.2</v>
      </c>
      <c r="B4" s="128" t="s">
        <v>80</v>
      </c>
      <c r="C4" s="128" t="s">
        <v>83</v>
      </c>
      <c r="D4" s="128" t="s">
        <v>84</v>
      </c>
      <c r="E4" s="128"/>
      <c r="F4" s="128"/>
      <c r="G4" s="128"/>
      <c r="H4" s="128"/>
      <c r="I4" s="128"/>
      <c r="J4" s="128"/>
      <c r="K4" s="128"/>
      <c r="L4" s="128"/>
      <c r="M4" s="128"/>
    </row>
    <row r="5" spans="1:13" x14ac:dyDescent="0.3">
      <c r="A5" s="128">
        <v>1.3</v>
      </c>
      <c r="B5" s="128" t="s">
        <v>80</v>
      </c>
      <c r="C5" s="128" t="s">
        <v>85</v>
      </c>
      <c r="D5" s="128" t="s">
        <v>86</v>
      </c>
      <c r="E5" s="128"/>
      <c r="F5" s="128"/>
      <c r="G5" s="128"/>
      <c r="H5" s="128"/>
      <c r="I5" s="128"/>
      <c r="J5" s="128"/>
      <c r="K5" s="128"/>
      <c r="L5" s="128"/>
      <c r="M5" s="128"/>
    </row>
    <row r="6" spans="1:13" x14ac:dyDescent="0.3">
      <c r="A6" s="128">
        <v>1.4</v>
      </c>
      <c r="B6" s="128" t="s">
        <v>80</v>
      </c>
      <c r="C6" s="128" t="s">
        <v>83</v>
      </c>
      <c r="D6" s="128" t="s">
        <v>87</v>
      </c>
      <c r="E6" s="128"/>
      <c r="F6" s="128"/>
      <c r="G6" s="128"/>
      <c r="H6" s="128"/>
      <c r="I6" s="128"/>
      <c r="J6" s="128"/>
      <c r="K6" s="128"/>
      <c r="L6" s="128"/>
      <c r="M6" s="128"/>
    </row>
    <row r="7" spans="1:13" x14ac:dyDescent="0.3">
      <c r="A7" s="128">
        <v>1.5</v>
      </c>
      <c r="B7" s="128" t="s">
        <v>80</v>
      </c>
      <c r="C7" s="128" t="s">
        <v>88</v>
      </c>
      <c r="D7" s="128" t="s">
        <v>89</v>
      </c>
      <c r="E7" s="128"/>
      <c r="F7" s="128"/>
      <c r="G7" s="128"/>
      <c r="H7" s="128"/>
      <c r="I7" s="128"/>
      <c r="J7" s="128"/>
      <c r="K7" s="128"/>
      <c r="L7" s="128"/>
      <c r="M7" s="128"/>
    </row>
    <row r="8" spans="1:13" x14ac:dyDescent="0.3">
      <c r="A8" s="128">
        <v>1.6</v>
      </c>
      <c r="B8" s="128" t="s">
        <v>80</v>
      </c>
      <c r="C8" s="128" t="s">
        <v>83</v>
      </c>
      <c r="D8" s="128" t="s">
        <v>90</v>
      </c>
      <c r="E8" s="128"/>
      <c r="F8" s="128"/>
      <c r="G8" s="128"/>
      <c r="H8" s="128"/>
      <c r="I8" s="128"/>
      <c r="J8" s="128"/>
      <c r="K8" s="128"/>
      <c r="L8" s="128"/>
      <c r="M8" s="128"/>
    </row>
    <row r="9" spans="1:13" ht="28" x14ac:dyDescent="0.3">
      <c r="A9" s="131">
        <v>2</v>
      </c>
      <c r="B9" s="131" t="s">
        <v>76</v>
      </c>
      <c r="C9" s="131" t="s">
        <v>91</v>
      </c>
      <c r="D9" s="131" t="s">
        <v>92</v>
      </c>
      <c r="E9" s="131" t="s">
        <v>79</v>
      </c>
      <c r="F9" s="131">
        <v>9</v>
      </c>
      <c r="G9" s="131"/>
      <c r="H9" s="131"/>
      <c r="I9" s="131"/>
      <c r="J9" s="131"/>
      <c r="K9" s="131"/>
      <c r="L9" s="131"/>
      <c r="M9" s="131"/>
    </row>
    <row r="10" spans="1:13" s="131" customFormat="1" ht="98" x14ac:dyDescent="0.3">
      <c r="A10" s="131">
        <v>2.1</v>
      </c>
      <c r="B10" s="131" t="s">
        <v>80</v>
      </c>
      <c r="C10" s="131" t="s">
        <v>93</v>
      </c>
      <c r="D10" s="131" t="s">
        <v>94</v>
      </c>
      <c r="E10" s="131" t="s">
        <v>95</v>
      </c>
      <c r="K10" s="131" t="s">
        <v>96</v>
      </c>
      <c r="L10" s="131" t="s">
        <v>97</v>
      </c>
    </row>
    <row r="11" spans="1:13" s="131" customFormat="1" x14ac:dyDescent="0.3">
      <c r="A11" s="131">
        <v>2.11</v>
      </c>
      <c r="B11" s="131" t="s">
        <v>98</v>
      </c>
      <c r="C11" s="131" t="s">
        <v>99</v>
      </c>
      <c r="D11" s="131" t="s">
        <v>100</v>
      </c>
      <c r="E11" s="131" t="s">
        <v>79</v>
      </c>
    </row>
    <row r="12" spans="1:13" s="131" customFormat="1" x14ac:dyDescent="0.3">
      <c r="A12" s="131">
        <v>2.12</v>
      </c>
      <c r="B12" s="131" t="s">
        <v>98</v>
      </c>
      <c r="C12" s="131" t="s">
        <v>101</v>
      </c>
      <c r="D12" s="131" t="s">
        <v>102</v>
      </c>
      <c r="E12" s="131" t="s">
        <v>103</v>
      </c>
    </row>
    <row r="13" spans="1:13" s="131" customFormat="1" ht="28" x14ac:dyDescent="0.3">
      <c r="A13" s="131">
        <v>2.13</v>
      </c>
      <c r="B13" s="131" t="s">
        <v>98</v>
      </c>
      <c r="C13" s="131" t="s">
        <v>104</v>
      </c>
      <c r="D13" s="131" t="s">
        <v>105</v>
      </c>
      <c r="E13" s="131" t="s">
        <v>103</v>
      </c>
    </row>
    <row r="14" spans="1:13" x14ac:dyDescent="0.3">
      <c r="A14" s="131">
        <v>2.2000000000000002</v>
      </c>
      <c r="B14" s="131" t="s">
        <v>80</v>
      </c>
      <c r="C14" s="131" t="s">
        <v>106</v>
      </c>
      <c r="D14" s="131"/>
      <c r="E14" s="131" t="s">
        <v>103</v>
      </c>
      <c r="F14" s="131"/>
      <c r="G14" s="131"/>
      <c r="H14" s="131"/>
      <c r="I14" s="131"/>
      <c r="J14" s="131"/>
      <c r="K14" s="131"/>
      <c r="L14" s="131"/>
      <c r="M14" s="131"/>
    </row>
    <row r="15" spans="1:13" x14ac:dyDescent="0.3">
      <c r="A15" s="131">
        <v>2.2999999999999998</v>
      </c>
      <c r="B15" s="131" t="s">
        <v>80</v>
      </c>
      <c r="C15" s="131" t="s">
        <v>107</v>
      </c>
      <c r="D15" s="131"/>
      <c r="E15" s="131"/>
      <c r="F15" s="131"/>
      <c r="G15" s="131"/>
      <c r="H15" s="131"/>
      <c r="I15" s="131"/>
      <c r="J15" s="131"/>
      <c r="K15" s="131"/>
      <c r="L15" s="131"/>
      <c r="M15" s="131"/>
    </row>
    <row r="16" spans="1:13" x14ac:dyDescent="0.3">
      <c r="A16" s="131">
        <v>2.4</v>
      </c>
      <c r="B16" s="131" t="s">
        <v>80</v>
      </c>
      <c r="C16" s="131" t="s">
        <v>108</v>
      </c>
      <c r="D16" s="131"/>
      <c r="E16" s="131"/>
      <c r="F16" s="131"/>
      <c r="G16" s="131"/>
      <c r="H16" s="131"/>
      <c r="I16" s="131"/>
      <c r="J16" s="131"/>
      <c r="K16" s="131"/>
      <c r="L16" s="131"/>
      <c r="M16" s="131"/>
    </row>
    <row r="17" spans="1:13" x14ac:dyDescent="0.3">
      <c r="A17" s="131">
        <v>2.5</v>
      </c>
      <c r="B17" s="131" t="s">
        <v>80</v>
      </c>
      <c r="C17" s="131" t="s">
        <v>109</v>
      </c>
      <c r="D17" s="131"/>
      <c r="E17" s="131"/>
      <c r="F17" s="131"/>
      <c r="G17" s="131"/>
      <c r="H17" s="131"/>
      <c r="I17" s="131"/>
      <c r="J17" s="131"/>
      <c r="K17" s="131"/>
      <c r="L17" s="131"/>
      <c r="M17" s="131"/>
    </row>
    <row r="18" spans="1:13" x14ac:dyDescent="0.3">
      <c r="A18" s="131">
        <v>2.6</v>
      </c>
      <c r="B18" s="131" t="s">
        <v>80</v>
      </c>
      <c r="C18" s="131" t="s">
        <v>110</v>
      </c>
      <c r="D18" s="131"/>
      <c r="E18" s="131"/>
      <c r="F18" s="131"/>
      <c r="G18" s="131"/>
      <c r="H18" s="131"/>
      <c r="I18" s="131"/>
      <c r="J18" s="131"/>
      <c r="K18" s="131"/>
      <c r="L18" s="131"/>
      <c r="M18" s="131"/>
    </row>
    <row r="19" spans="1:13" x14ac:dyDescent="0.3">
      <c r="A19" s="131">
        <v>2.7</v>
      </c>
      <c r="B19" s="131" t="s">
        <v>80</v>
      </c>
      <c r="C19" s="131" t="s">
        <v>111</v>
      </c>
      <c r="D19" s="131"/>
      <c r="E19" s="131"/>
      <c r="F19" s="131"/>
      <c r="G19" s="131"/>
      <c r="H19" s="131"/>
      <c r="I19" s="131"/>
      <c r="J19" s="131"/>
      <c r="K19" s="131"/>
      <c r="L19" s="131"/>
      <c r="M19" s="131"/>
    </row>
    <row r="20" spans="1:13" x14ac:dyDescent="0.3">
      <c r="A20" s="131">
        <v>2.8</v>
      </c>
      <c r="B20" s="131" t="s">
        <v>80</v>
      </c>
      <c r="C20" s="131" t="s">
        <v>112</v>
      </c>
      <c r="D20" s="131"/>
      <c r="E20" s="131"/>
      <c r="F20" s="131"/>
      <c r="G20" s="131"/>
      <c r="H20" s="131"/>
      <c r="I20" s="131"/>
      <c r="J20" s="131"/>
      <c r="K20" s="131"/>
      <c r="L20" s="131"/>
      <c r="M20" s="131"/>
    </row>
    <row r="21" spans="1:13" x14ac:dyDescent="0.3">
      <c r="A21" s="131">
        <v>2.9</v>
      </c>
      <c r="B21" s="131" t="s">
        <v>80</v>
      </c>
      <c r="C21" s="131" t="s">
        <v>113</v>
      </c>
      <c r="D21" s="131"/>
      <c r="E21" s="131"/>
      <c r="F21" s="131"/>
      <c r="G21" s="131"/>
      <c r="H21" s="131"/>
      <c r="I21" s="131"/>
      <c r="J21" s="131"/>
      <c r="K21" s="131"/>
      <c r="L21" s="131"/>
      <c r="M21" s="131"/>
    </row>
    <row r="22" spans="1:13" x14ac:dyDescent="0.3">
      <c r="A22" s="128">
        <v>3</v>
      </c>
      <c r="B22" s="128" t="s">
        <v>114</v>
      </c>
      <c r="C22" s="128" t="s">
        <v>115</v>
      </c>
      <c r="D22" s="128"/>
      <c r="E22" s="128"/>
      <c r="F22" s="128">
        <v>8</v>
      </c>
      <c r="G22" s="128"/>
      <c r="H22" s="128"/>
      <c r="I22" s="128"/>
      <c r="J22" s="128"/>
      <c r="K22" s="128"/>
      <c r="L22" s="128"/>
      <c r="M22" s="128"/>
    </row>
    <row r="23" spans="1:13" s="128" customFormat="1" x14ac:dyDescent="0.3">
      <c r="A23" s="128">
        <v>3.1</v>
      </c>
      <c r="B23" s="128" t="s">
        <v>80</v>
      </c>
      <c r="C23" s="128" t="s">
        <v>116</v>
      </c>
    </row>
    <row r="24" spans="1:13" s="128" customFormat="1" ht="28" x14ac:dyDescent="0.3">
      <c r="A24" s="128">
        <v>3.2</v>
      </c>
      <c r="B24" s="128" t="s">
        <v>80</v>
      </c>
      <c r="C24" s="128" t="s">
        <v>117</v>
      </c>
    </row>
    <row r="25" spans="1:13" ht="28" x14ac:dyDescent="0.3">
      <c r="A25" s="128">
        <v>3.3</v>
      </c>
      <c r="B25" s="128" t="s">
        <v>80</v>
      </c>
      <c r="C25" s="128" t="s">
        <v>118</v>
      </c>
      <c r="D25" s="128"/>
      <c r="E25" s="128"/>
      <c r="F25" s="128"/>
      <c r="G25" s="128"/>
      <c r="H25" s="128"/>
      <c r="I25" s="128"/>
      <c r="J25" s="128"/>
      <c r="K25" s="128"/>
      <c r="L25" s="128"/>
      <c r="M25" s="128"/>
    </row>
    <row r="26" spans="1:13" x14ac:dyDescent="0.3">
      <c r="A26" s="128">
        <v>3.4</v>
      </c>
      <c r="B26" s="128" t="s">
        <v>80</v>
      </c>
      <c r="C26" s="128" t="s">
        <v>119</v>
      </c>
      <c r="D26" s="128"/>
      <c r="E26" s="128"/>
      <c r="F26" s="128"/>
      <c r="G26" s="128"/>
      <c r="H26" s="128"/>
      <c r="I26" s="128"/>
      <c r="J26" s="128"/>
      <c r="K26" s="128"/>
      <c r="L26" s="128"/>
      <c r="M26" s="128"/>
    </row>
    <row r="27" spans="1:13" x14ac:dyDescent="0.3">
      <c r="A27" s="128">
        <v>3.5</v>
      </c>
      <c r="B27" s="128" t="s">
        <v>80</v>
      </c>
      <c r="C27" s="128" t="s">
        <v>120</v>
      </c>
      <c r="D27" s="128"/>
      <c r="E27" s="128"/>
      <c r="F27" s="128"/>
      <c r="G27" s="128"/>
      <c r="H27" s="128"/>
      <c r="I27" s="128"/>
      <c r="J27" s="128"/>
      <c r="K27" s="128"/>
      <c r="L27" s="128"/>
      <c r="M27" s="128"/>
    </row>
    <row r="28" spans="1:13" ht="28" x14ac:dyDescent="0.3">
      <c r="A28" s="128">
        <v>3.6</v>
      </c>
      <c r="B28" s="128" t="s">
        <v>80</v>
      </c>
      <c r="C28" s="128" t="s">
        <v>121</v>
      </c>
      <c r="D28" s="128"/>
      <c r="E28" s="128"/>
      <c r="F28" s="128"/>
      <c r="G28" s="128"/>
      <c r="H28" s="128"/>
      <c r="I28" s="128"/>
      <c r="J28" s="128"/>
      <c r="K28" s="128"/>
      <c r="L28" s="128"/>
      <c r="M28" s="128"/>
    </row>
    <row r="29" spans="1:13" x14ac:dyDescent="0.3">
      <c r="A29" s="128">
        <v>3.7</v>
      </c>
      <c r="B29" s="128" t="s">
        <v>80</v>
      </c>
      <c r="C29" s="128" t="s">
        <v>122</v>
      </c>
      <c r="D29" s="128"/>
      <c r="E29" s="128"/>
      <c r="F29" s="128"/>
      <c r="G29" s="128"/>
      <c r="H29" s="128"/>
      <c r="I29" s="128"/>
      <c r="J29" s="128"/>
      <c r="K29" s="128"/>
      <c r="L29" s="128"/>
      <c r="M29" s="128"/>
    </row>
    <row r="30" spans="1:13" x14ac:dyDescent="0.3">
      <c r="A30" s="132">
        <v>4</v>
      </c>
      <c r="B30" s="132" t="s">
        <v>123</v>
      </c>
      <c r="C30" s="132" t="s">
        <v>124</v>
      </c>
      <c r="D30" s="132"/>
      <c r="E30" s="132"/>
      <c r="F30" s="132">
        <v>4</v>
      </c>
      <c r="G30" s="132"/>
      <c r="H30" s="132"/>
      <c r="I30" s="132"/>
      <c r="J30" s="132"/>
      <c r="K30" s="132"/>
      <c r="L30" s="132"/>
      <c r="M30" s="132"/>
    </row>
    <row r="31" spans="1:13" s="132" customFormat="1" ht="28" x14ac:dyDescent="0.3">
      <c r="A31" s="132">
        <v>4.0999999999999996</v>
      </c>
      <c r="B31" s="132" t="s">
        <v>80</v>
      </c>
      <c r="C31" s="132" t="s">
        <v>125</v>
      </c>
    </row>
    <row r="32" spans="1:13" s="132" customFormat="1" x14ac:dyDescent="0.3">
      <c r="A32" s="132">
        <v>4.2</v>
      </c>
      <c r="B32" s="132" t="s">
        <v>80</v>
      </c>
      <c r="C32" s="132" t="s">
        <v>126</v>
      </c>
    </row>
    <row r="33" spans="1:13" ht="28" x14ac:dyDescent="0.3">
      <c r="A33" s="132">
        <v>4.3</v>
      </c>
      <c r="B33" s="132" t="s">
        <v>80</v>
      </c>
      <c r="C33" s="132" t="s">
        <v>127</v>
      </c>
      <c r="D33" s="132"/>
      <c r="E33" s="132"/>
      <c r="F33" s="132"/>
      <c r="G33" s="132"/>
      <c r="H33" s="132"/>
      <c r="I33" s="132"/>
      <c r="J33" s="132"/>
      <c r="K33" s="132"/>
      <c r="L33" s="132"/>
      <c r="M33" s="132"/>
    </row>
    <row r="34" spans="1:13" ht="28" x14ac:dyDescent="0.3">
      <c r="A34" s="132">
        <v>4.4000000000000004</v>
      </c>
      <c r="B34" s="132" t="s">
        <v>80</v>
      </c>
      <c r="C34" s="132" t="s">
        <v>128</v>
      </c>
      <c r="D34" s="132"/>
      <c r="E34" s="132"/>
      <c r="F34" s="132"/>
      <c r="G34" s="132"/>
      <c r="H34" s="132"/>
      <c r="I34" s="132"/>
      <c r="J34" s="132"/>
      <c r="K34" s="132"/>
      <c r="L34" s="132"/>
      <c r="M34" s="132"/>
    </row>
    <row r="35" spans="1:13" x14ac:dyDescent="0.3">
      <c r="A35" s="132">
        <v>4.5</v>
      </c>
      <c r="B35" s="132" t="s">
        <v>80</v>
      </c>
      <c r="C35" s="132" t="s">
        <v>129</v>
      </c>
      <c r="D35" s="132"/>
      <c r="E35" s="132"/>
      <c r="F35" s="132"/>
      <c r="G35" s="132"/>
      <c r="H35" s="132"/>
      <c r="I35" s="132"/>
      <c r="J35" s="132"/>
      <c r="K35" s="132"/>
      <c r="L35" s="132"/>
      <c r="M35" s="132"/>
    </row>
    <row r="36" spans="1:13" x14ac:dyDescent="0.3">
      <c r="A36" s="132">
        <v>4.5999999999999996</v>
      </c>
      <c r="B36" s="132" t="s">
        <v>80</v>
      </c>
      <c r="C36" s="132" t="s">
        <v>130</v>
      </c>
      <c r="D36" s="132"/>
      <c r="E36" s="132"/>
      <c r="F36" s="132"/>
      <c r="G36" s="132"/>
      <c r="H36" s="132"/>
      <c r="I36" s="132"/>
      <c r="J36" s="132"/>
      <c r="K36" s="132"/>
      <c r="L36" s="132"/>
      <c r="M36" s="132"/>
    </row>
    <row r="37" spans="1:13" x14ac:dyDescent="0.3">
      <c r="A37" s="132">
        <v>4.7</v>
      </c>
      <c r="B37" s="132" t="s">
        <v>80</v>
      </c>
      <c r="C37" s="132" t="s">
        <v>131</v>
      </c>
      <c r="D37" s="132"/>
      <c r="E37" s="132"/>
      <c r="F37" s="132"/>
      <c r="G37" s="132"/>
      <c r="H37" s="132"/>
      <c r="I37" s="132"/>
      <c r="J37" s="132"/>
      <c r="K37" s="132"/>
      <c r="L37" s="132"/>
      <c r="M37" s="132"/>
    </row>
    <row r="38" spans="1:13" ht="28" x14ac:dyDescent="0.3">
      <c r="A38" s="132">
        <v>4.8</v>
      </c>
      <c r="B38" s="132" t="s">
        <v>80</v>
      </c>
      <c r="C38" s="132" t="s">
        <v>132</v>
      </c>
      <c r="D38" s="132"/>
      <c r="E38" s="132"/>
      <c r="F38" s="132"/>
      <c r="G38" s="132"/>
      <c r="H38" s="132"/>
      <c r="I38" s="132"/>
      <c r="J38" s="132"/>
      <c r="K38" s="132"/>
      <c r="L38" s="132"/>
      <c r="M38" s="132"/>
    </row>
    <row r="39" spans="1:13" x14ac:dyDescent="0.3">
      <c r="A39" s="132">
        <v>4.9000000000000004</v>
      </c>
      <c r="B39" s="132" t="s">
        <v>80</v>
      </c>
      <c r="C39" s="132" t="s">
        <v>133</v>
      </c>
      <c r="D39" s="132"/>
      <c r="E39" s="132"/>
      <c r="F39" s="132"/>
      <c r="G39" s="132"/>
      <c r="H39" s="132"/>
      <c r="I39" s="132"/>
      <c r="J39" s="132"/>
      <c r="K39" s="132"/>
      <c r="L39" s="132"/>
      <c r="M39" s="132"/>
    </row>
    <row r="40" spans="1:13" x14ac:dyDescent="0.3">
      <c r="A40" s="128">
        <v>5</v>
      </c>
      <c r="B40" s="128" t="s">
        <v>123</v>
      </c>
      <c r="C40" s="128" t="s">
        <v>134</v>
      </c>
      <c r="D40" s="128"/>
      <c r="E40" s="128"/>
      <c r="F40" s="128">
        <v>5</v>
      </c>
      <c r="G40" s="128"/>
      <c r="H40" s="128"/>
      <c r="I40" s="128"/>
      <c r="J40" s="128"/>
      <c r="K40" s="128"/>
      <c r="L40" s="128"/>
      <c r="M40" s="128"/>
    </row>
    <row r="41" spans="1:13" s="128" customFormat="1" x14ac:dyDescent="0.3">
      <c r="A41" s="128">
        <v>5.0999999999999996</v>
      </c>
      <c r="B41" s="128" t="s">
        <v>80</v>
      </c>
      <c r="C41" s="128" t="s">
        <v>135</v>
      </c>
    </row>
    <row r="42" spans="1:13" s="128" customFormat="1" x14ac:dyDescent="0.3">
      <c r="A42" s="128">
        <v>5.2</v>
      </c>
      <c r="B42" s="128" t="s">
        <v>80</v>
      </c>
      <c r="C42" s="128" t="s">
        <v>126</v>
      </c>
    </row>
    <row r="43" spans="1:13" x14ac:dyDescent="0.3">
      <c r="A43" s="128">
        <v>5.3</v>
      </c>
      <c r="B43" s="128" t="s">
        <v>80</v>
      </c>
      <c r="C43" s="128" t="s">
        <v>136</v>
      </c>
      <c r="D43" s="128"/>
      <c r="E43" s="128"/>
      <c r="F43" s="128"/>
      <c r="G43" s="128"/>
      <c r="H43" s="128"/>
      <c r="I43" s="128"/>
      <c r="J43" s="128"/>
      <c r="K43" s="128"/>
      <c r="L43" s="128"/>
      <c r="M43" s="128"/>
    </row>
    <row r="44" spans="1:13" x14ac:dyDescent="0.3">
      <c r="A44" s="128">
        <v>5.4</v>
      </c>
      <c r="B44" s="128" t="s">
        <v>80</v>
      </c>
      <c r="C44" s="128" t="s">
        <v>137</v>
      </c>
      <c r="D44" s="128"/>
      <c r="E44" s="128"/>
      <c r="F44" s="128"/>
      <c r="G44" s="128"/>
      <c r="H44" s="128"/>
      <c r="I44" s="128"/>
      <c r="J44" s="128"/>
      <c r="K44" s="128"/>
      <c r="L44" s="128"/>
      <c r="M44" s="128"/>
    </row>
    <row r="45" spans="1:13" x14ac:dyDescent="0.3">
      <c r="A45" s="128">
        <v>5.5</v>
      </c>
      <c r="B45" s="128" t="s">
        <v>80</v>
      </c>
      <c r="C45" s="128" t="s">
        <v>138</v>
      </c>
      <c r="D45" s="128"/>
      <c r="E45" s="128"/>
      <c r="F45" s="128"/>
      <c r="G45" s="128"/>
      <c r="H45" s="128"/>
      <c r="I45" s="128"/>
      <c r="J45" s="128"/>
      <c r="K45" s="128"/>
      <c r="L45" s="128"/>
      <c r="M45" s="128"/>
    </row>
    <row r="46" spans="1:13" x14ac:dyDescent="0.3">
      <c r="A46" s="128">
        <v>5.6</v>
      </c>
      <c r="B46" s="128" t="s">
        <v>80</v>
      </c>
      <c r="C46" s="128" t="s">
        <v>139</v>
      </c>
      <c r="D46" s="128"/>
      <c r="E46" s="128"/>
      <c r="F46" s="128"/>
      <c r="G46" s="128"/>
      <c r="H46" s="128"/>
      <c r="I46" s="128"/>
      <c r="J46" s="128"/>
      <c r="K46" s="128"/>
      <c r="L46" s="128"/>
      <c r="M46" s="128"/>
    </row>
    <row r="47" spans="1:13" x14ac:dyDescent="0.3">
      <c r="A47" s="128">
        <v>5.7</v>
      </c>
      <c r="B47" s="128" t="s">
        <v>80</v>
      </c>
      <c r="C47" s="128" t="s">
        <v>140</v>
      </c>
      <c r="D47" s="128"/>
      <c r="E47" s="128"/>
      <c r="F47" s="128"/>
      <c r="G47" s="128"/>
      <c r="H47" s="128"/>
      <c r="I47" s="128"/>
      <c r="J47" s="128"/>
      <c r="K47" s="128"/>
      <c r="L47" s="128"/>
      <c r="M47" s="128"/>
    </row>
    <row r="48" spans="1:13" x14ac:dyDescent="0.3">
      <c r="A48" s="132">
        <v>6</v>
      </c>
      <c r="B48" s="132" t="s">
        <v>123</v>
      </c>
      <c r="C48" s="132" t="s">
        <v>141</v>
      </c>
      <c r="D48" s="132"/>
      <c r="E48" s="132"/>
      <c r="F48" s="132">
        <v>2</v>
      </c>
      <c r="G48" s="132"/>
      <c r="H48" s="132"/>
      <c r="I48" s="132"/>
      <c r="J48" s="132"/>
      <c r="K48" s="132"/>
      <c r="L48" s="132"/>
      <c r="M48" s="132"/>
    </row>
    <row r="49" spans="1:13" s="132" customFormat="1" x14ac:dyDescent="0.3">
      <c r="A49" s="133">
        <v>6.1</v>
      </c>
      <c r="B49" s="133" t="s">
        <v>80</v>
      </c>
      <c r="C49" s="133" t="s">
        <v>142</v>
      </c>
      <c r="D49" s="133"/>
      <c r="E49" s="133"/>
      <c r="F49" s="133"/>
      <c r="G49" s="133"/>
      <c r="H49" s="133"/>
      <c r="I49" s="133"/>
      <c r="J49" s="133"/>
      <c r="K49" s="133"/>
      <c r="L49" s="133"/>
      <c r="M49" s="133"/>
    </row>
    <row r="50" spans="1:13" x14ac:dyDescent="0.3">
      <c r="A50" s="132">
        <v>6.2</v>
      </c>
      <c r="B50" s="132" t="s">
        <v>80</v>
      </c>
      <c r="C50" s="132" t="s">
        <v>143</v>
      </c>
      <c r="D50" s="132"/>
      <c r="E50" s="132"/>
      <c r="F50" s="132"/>
      <c r="G50" s="132"/>
      <c r="H50" s="132"/>
      <c r="I50" s="132"/>
      <c r="J50" s="132"/>
      <c r="K50" s="132"/>
      <c r="L50" s="132"/>
      <c r="M50" s="132"/>
    </row>
    <row r="51" spans="1:13" x14ac:dyDescent="0.3">
      <c r="A51" s="132">
        <v>6.3</v>
      </c>
      <c r="B51" s="132" t="s">
        <v>80</v>
      </c>
      <c r="C51" s="132" t="s">
        <v>144</v>
      </c>
      <c r="D51" s="132"/>
      <c r="E51" s="132"/>
      <c r="F51" s="132"/>
      <c r="G51" s="132"/>
      <c r="H51" s="132"/>
      <c r="I51" s="132"/>
      <c r="J51" s="132"/>
      <c r="K51" s="132"/>
      <c r="L51" s="132"/>
      <c r="M51" s="132"/>
    </row>
    <row r="52" spans="1:13" ht="28" x14ac:dyDescent="0.3">
      <c r="A52" s="128">
        <v>7</v>
      </c>
      <c r="B52" s="128" t="s">
        <v>123</v>
      </c>
      <c r="C52" s="128" t="s">
        <v>145</v>
      </c>
      <c r="D52" s="128" t="s">
        <v>146</v>
      </c>
      <c r="E52" s="128"/>
      <c r="F52" s="128">
        <v>2</v>
      </c>
      <c r="G52" s="128"/>
      <c r="H52" s="128"/>
      <c r="I52" s="128"/>
      <c r="J52" s="128"/>
      <c r="K52" s="128"/>
      <c r="L52" s="128" t="s">
        <v>147</v>
      </c>
      <c r="M52" s="128"/>
    </row>
    <row r="53" spans="1:13" s="128" customFormat="1" x14ac:dyDescent="0.3">
      <c r="A53" s="128">
        <v>7.1</v>
      </c>
      <c r="B53" s="128" t="s">
        <v>80</v>
      </c>
      <c r="C53" s="128" t="s">
        <v>148</v>
      </c>
    </row>
    <row r="54" spans="1:13" s="128" customFormat="1" x14ac:dyDescent="0.3">
      <c r="A54" s="128">
        <v>7.2</v>
      </c>
      <c r="B54" s="128" t="s">
        <v>80</v>
      </c>
      <c r="C54" s="128" t="s">
        <v>149</v>
      </c>
    </row>
    <row r="55" spans="1:13" x14ac:dyDescent="0.3">
      <c r="F55" s="130">
        <f>SUM(F2:F54)</f>
        <v>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Project schedule</vt:lpstr>
      <vt:lpstr>About</vt:lpstr>
      <vt:lpstr>Project Details Planning</vt:lpstr>
      <vt:lpstr>Scheduling Planner</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Lauren Collins</cp:lastModifiedBy>
  <dcterms:created xsi:type="dcterms:W3CDTF">2022-03-11T22:41:12Z</dcterms:created>
  <dcterms:modified xsi:type="dcterms:W3CDTF">2024-11-07T22:59:14Z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