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laurenmorris/Desktop/"/>
    </mc:Choice>
  </mc:AlternateContent>
  <xr:revisionPtr revIDLastSave="0" documentId="13_ncr:1_{353BC37C-E26A-614A-95C6-D6EFB7835F9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C38" i="1"/>
  <c r="D38" i="1"/>
  <c r="E38" i="1"/>
  <c r="F38" i="1"/>
  <c r="G38" i="1"/>
  <c r="H38" i="1"/>
  <c r="I38" i="1"/>
  <c r="J38" i="1"/>
  <c r="K38" i="1"/>
  <c r="L38" i="1"/>
  <c r="M38" i="1"/>
  <c r="B39" i="1"/>
  <c r="B38" i="1"/>
  <c r="B35" i="1"/>
  <c r="B36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33" i="1"/>
  <c r="C33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32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25" i="1"/>
  <c r="C17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4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9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6" i="1"/>
  <c r="C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</calcChain>
</file>

<file path=xl/sharedStrings.xml><?xml version="1.0" encoding="utf-8"?>
<sst xmlns="http://schemas.openxmlformats.org/spreadsheetml/2006/main" count="74" uniqueCount="61">
  <si>
    <t>Sample number #</t>
  </si>
  <si>
    <t>Date of sample</t>
  </si>
  <si>
    <t>Big Nematodes:</t>
  </si>
  <si>
    <t>Small Nematodes</t>
  </si>
  <si>
    <t>Big Ostracod:</t>
  </si>
  <si>
    <t>Small Ostracod:</t>
  </si>
  <si>
    <t>Big Copepod:</t>
  </si>
  <si>
    <t>Small Copepod</t>
  </si>
  <si>
    <t>Unknown 1 (green blob):</t>
  </si>
  <si>
    <t xml:space="preserve">Small unknowns: </t>
  </si>
  <si>
    <t>Big Chironomid:</t>
  </si>
  <si>
    <t>Small Chironmid:</t>
  </si>
  <si>
    <t>Big Oligo 1:</t>
  </si>
  <si>
    <t>Small Oligo 1:</t>
  </si>
  <si>
    <t>Big Oligo 2:</t>
  </si>
  <si>
    <t>Small Oligo 2:</t>
  </si>
  <si>
    <t>Unknown 2 (planaria?):</t>
  </si>
  <si>
    <t>Unknown 3 (blob, yellow and black spot)</t>
  </si>
  <si>
    <t>Big Amphipod:</t>
  </si>
  <si>
    <t>Small Amphipod:</t>
  </si>
  <si>
    <t>Big Rotifer:</t>
  </si>
  <si>
    <t>Small Rotifer</t>
  </si>
  <si>
    <t>Big fingernail clam:</t>
  </si>
  <si>
    <t>Small fingernail clam:</t>
  </si>
  <si>
    <t>Comments</t>
  </si>
  <si>
    <t>S2-1.1</t>
  </si>
  <si>
    <t xml:space="preserve">S2-1.2 </t>
  </si>
  <si>
    <t>unprocessed</t>
  </si>
  <si>
    <t xml:space="preserve">S2-1.3 </t>
  </si>
  <si>
    <t>S2-1.4</t>
  </si>
  <si>
    <t>S2-1.5</t>
  </si>
  <si>
    <t>S2-1.6</t>
  </si>
  <si>
    <t>mean</t>
  </si>
  <si>
    <t>s.e.</t>
  </si>
  <si>
    <t>S1-2.1</t>
  </si>
  <si>
    <t>S1-2.2</t>
  </si>
  <si>
    <t>S1-2.3</t>
  </si>
  <si>
    <t>S1-2.4</t>
  </si>
  <si>
    <t>S1-2.5</t>
  </si>
  <si>
    <t>S1-2.6</t>
  </si>
  <si>
    <t>S2-3.1</t>
  </si>
  <si>
    <t>S2-3.2</t>
  </si>
  <si>
    <t>S2-3.3</t>
  </si>
  <si>
    <t>S2-3.4</t>
  </si>
  <si>
    <t>S2-3.5</t>
  </si>
  <si>
    <t>TBD</t>
  </si>
  <si>
    <t xml:space="preserve">S2-3.6 </t>
  </si>
  <si>
    <t>S1-4.1</t>
  </si>
  <si>
    <t>S1-4.2</t>
  </si>
  <si>
    <t>S1-4.3</t>
  </si>
  <si>
    <t>S1-4.4</t>
  </si>
  <si>
    <t>S1-4.5</t>
  </si>
  <si>
    <t xml:space="preserve">S1-4.6 </t>
  </si>
  <si>
    <t>STREAMLET 1 MEAN</t>
  </si>
  <si>
    <t>STREAMLET 1 SE</t>
  </si>
  <si>
    <t>STREAMLET 2 MEAN</t>
  </si>
  <si>
    <t>STREAMLET 2 SE</t>
  </si>
  <si>
    <t>BAD SAMPLES</t>
  </si>
  <si>
    <t># small prey</t>
  </si>
  <si>
    <t>#  large prey</t>
  </si>
  <si>
    <t xml:space="preserve">S1-4.1:4.6 Doubting the validity of these samples as we are unsure if I truly sampled the stream or if I just sampled surrounding flood water. Could not accurately identify stream and 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</si>
</sst>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9"/>
  <sheetViews>
    <sheetView tabSelected="1" topLeftCell="A10" zoomScale="115" workbookViewId="0">
      <pane xSplit="1" topLeftCell="V1" activePane="topRight" state="frozen"/>
      <selection pane="topRight" activeCell="AA27" sqref="AA27"/>
    </sheetView>
  </sheetViews>
  <sheetFormatPr baseColWidth="10" defaultColWidth="14.5" defaultRowHeight="15.75" customHeight="1" x14ac:dyDescent="0.15"/>
  <sheetData>
    <row r="1" spans="1:34" x14ac:dyDescent="0.2">
      <c r="A1" s="1" t="s">
        <v>0</v>
      </c>
      <c r="B1" s="1" t="s">
        <v>1</v>
      </c>
      <c r="C1" s="1" t="s">
        <v>58</v>
      </c>
      <c r="D1" s="1" t="s">
        <v>59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4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2" t="s">
        <v>23</v>
      </c>
      <c r="AA1" s="2" t="s">
        <v>24</v>
      </c>
      <c r="AB1" s="2"/>
      <c r="AC1" s="2"/>
      <c r="AD1" s="2"/>
      <c r="AE1" s="2"/>
      <c r="AF1" s="2"/>
      <c r="AG1" s="2"/>
      <c r="AH1" s="2"/>
    </row>
    <row r="2" spans="1:34" x14ac:dyDescent="0.2">
      <c r="A2" s="2" t="s">
        <v>25</v>
      </c>
      <c r="B2" s="5">
        <v>44357</v>
      </c>
      <c r="C2" s="6">
        <v>6</v>
      </c>
      <c r="D2" s="6">
        <v>0</v>
      </c>
      <c r="E2" s="6">
        <v>4</v>
      </c>
      <c r="F2" s="6">
        <v>0</v>
      </c>
      <c r="G2" s="6">
        <v>0</v>
      </c>
      <c r="H2" s="6">
        <v>1</v>
      </c>
      <c r="I2" s="6">
        <v>0</v>
      </c>
      <c r="J2" s="6">
        <v>1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4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2">
        <v>0</v>
      </c>
      <c r="AA2" s="7"/>
      <c r="AB2" s="7"/>
      <c r="AC2" s="7"/>
      <c r="AD2" s="7"/>
      <c r="AE2" s="7"/>
      <c r="AF2" s="7"/>
      <c r="AG2" s="7"/>
      <c r="AH2" s="7"/>
    </row>
    <row r="3" spans="1:34" x14ac:dyDescent="0.2">
      <c r="A3" s="2" t="s">
        <v>26</v>
      </c>
      <c r="B3" s="5">
        <v>44357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27</v>
      </c>
      <c r="AB3" s="2"/>
      <c r="AC3" s="2"/>
      <c r="AD3" s="2"/>
      <c r="AE3" s="2"/>
      <c r="AF3" s="2"/>
      <c r="AG3" s="2"/>
      <c r="AH3" s="2"/>
    </row>
    <row r="4" spans="1:34" x14ac:dyDescent="0.2">
      <c r="A4" s="2" t="s">
        <v>28</v>
      </c>
      <c r="B4" s="5">
        <v>44357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 t="s">
        <v>27</v>
      </c>
      <c r="AB4" s="2"/>
      <c r="AC4" s="2"/>
      <c r="AD4" s="2"/>
      <c r="AE4" s="2"/>
      <c r="AF4" s="2"/>
      <c r="AG4" s="2"/>
      <c r="AH4" s="2"/>
    </row>
    <row r="5" spans="1:34" x14ac:dyDescent="0.2">
      <c r="A5" s="2" t="s">
        <v>29</v>
      </c>
      <c r="B5" s="5">
        <v>44357</v>
      </c>
      <c r="C5" s="6">
        <v>2</v>
      </c>
      <c r="D5" s="6">
        <v>3</v>
      </c>
      <c r="E5" s="2">
        <v>1</v>
      </c>
      <c r="F5" s="2">
        <v>1</v>
      </c>
      <c r="G5" s="2">
        <v>1</v>
      </c>
      <c r="H5" s="2">
        <v>1</v>
      </c>
      <c r="I5" s="6">
        <v>0</v>
      </c>
      <c r="J5" s="6">
        <v>0</v>
      </c>
      <c r="K5" s="6">
        <v>1</v>
      </c>
      <c r="L5" s="6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4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2">
        <v>0</v>
      </c>
      <c r="AA5" s="2"/>
      <c r="AB5" s="2"/>
      <c r="AC5" s="2"/>
      <c r="AD5" s="2"/>
      <c r="AE5" s="2"/>
      <c r="AF5" s="2"/>
      <c r="AG5" s="2"/>
      <c r="AH5" s="2"/>
    </row>
    <row r="6" spans="1:34" x14ac:dyDescent="0.2">
      <c r="A6" s="2" t="s">
        <v>30</v>
      </c>
      <c r="B6" s="5">
        <v>44357</v>
      </c>
      <c r="C6" s="6">
        <v>2</v>
      </c>
      <c r="D6" s="6">
        <v>14</v>
      </c>
      <c r="E6" s="2">
        <v>3</v>
      </c>
      <c r="F6" s="2">
        <v>0</v>
      </c>
      <c r="G6" s="2">
        <v>4</v>
      </c>
      <c r="H6" s="2">
        <v>1</v>
      </c>
      <c r="I6" s="2">
        <v>0</v>
      </c>
      <c r="J6" s="2">
        <v>1</v>
      </c>
      <c r="K6" s="6">
        <v>0</v>
      </c>
      <c r="L6" s="6">
        <v>0</v>
      </c>
      <c r="M6" s="2">
        <v>4</v>
      </c>
      <c r="N6" s="2">
        <v>0</v>
      </c>
      <c r="O6" s="2">
        <v>1</v>
      </c>
      <c r="P6" s="2">
        <v>0</v>
      </c>
      <c r="Q6" s="2">
        <v>2</v>
      </c>
      <c r="R6" s="2">
        <v>0</v>
      </c>
      <c r="S6" s="4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2">
        <v>0</v>
      </c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2" t="s">
        <v>31</v>
      </c>
      <c r="B7" s="5">
        <v>44357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27</v>
      </c>
      <c r="AB7" s="2"/>
      <c r="AC7" s="2"/>
      <c r="AD7" s="2"/>
      <c r="AE7" s="2"/>
      <c r="AF7" s="2"/>
      <c r="AG7" s="2"/>
      <c r="AH7" s="2"/>
    </row>
    <row r="8" spans="1:34" x14ac:dyDescent="0.2">
      <c r="A8" s="2" t="s">
        <v>32</v>
      </c>
      <c r="B8" s="5"/>
      <c r="C8" s="2">
        <f>AVERAGE(C2:C7)</f>
        <v>3.3333333333333335</v>
      </c>
      <c r="D8" s="2">
        <f t="shared" ref="D8:Z8" si="0">AVERAGE(D2:D7)</f>
        <v>5.666666666666667</v>
      </c>
      <c r="E8" s="2">
        <f t="shared" si="0"/>
        <v>2.6666666666666665</v>
      </c>
      <c r="F8" s="2">
        <f t="shared" si="0"/>
        <v>0.33333333333333331</v>
      </c>
      <c r="G8" s="2">
        <f t="shared" si="0"/>
        <v>1.6666666666666667</v>
      </c>
      <c r="H8" s="2">
        <f t="shared" si="0"/>
        <v>1</v>
      </c>
      <c r="I8" s="2">
        <f t="shared" si="0"/>
        <v>0</v>
      </c>
      <c r="J8" s="2">
        <f t="shared" si="0"/>
        <v>0.66666666666666663</v>
      </c>
      <c r="K8" s="2">
        <f t="shared" si="0"/>
        <v>0.33333333333333331</v>
      </c>
      <c r="L8" s="2">
        <f t="shared" si="0"/>
        <v>0</v>
      </c>
      <c r="M8" s="2">
        <f t="shared" si="0"/>
        <v>1.3333333333333333</v>
      </c>
      <c r="N8" s="2">
        <f t="shared" si="0"/>
        <v>0</v>
      </c>
      <c r="O8" s="2">
        <f t="shared" si="0"/>
        <v>0.33333333333333331</v>
      </c>
      <c r="P8" s="2">
        <f t="shared" si="0"/>
        <v>0</v>
      </c>
      <c r="Q8" s="2">
        <f t="shared" si="0"/>
        <v>0.66666666666666663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2" t="s">
        <v>33</v>
      </c>
      <c r="B9" s="5"/>
      <c r="C9" s="2">
        <f>STDEV(C2:C7)/SQRT(COUNT(C2:C7))</f>
        <v>1.3333333333333333</v>
      </c>
      <c r="D9" s="2">
        <f t="shared" ref="D9:Z9" si="1">STDEV(D2:D7)/SQRT(COUNT(D2:D7))</f>
        <v>4.2557151116012353</v>
      </c>
      <c r="E9" s="2">
        <f t="shared" si="1"/>
        <v>0.88191710368819698</v>
      </c>
      <c r="F9" s="2">
        <f t="shared" si="1"/>
        <v>0.33333333333333337</v>
      </c>
      <c r="G9" s="2">
        <f t="shared" si="1"/>
        <v>1.2018504251546631</v>
      </c>
      <c r="H9" s="2">
        <f t="shared" si="1"/>
        <v>0</v>
      </c>
      <c r="I9" s="2">
        <f t="shared" si="1"/>
        <v>0</v>
      </c>
      <c r="J9" s="2">
        <f t="shared" si="1"/>
        <v>0.33333333333333337</v>
      </c>
      <c r="K9" s="2">
        <f t="shared" si="1"/>
        <v>0.33333333333333337</v>
      </c>
      <c r="L9" s="2">
        <f t="shared" si="1"/>
        <v>0</v>
      </c>
      <c r="M9" s="2">
        <f t="shared" si="1"/>
        <v>1.3333333333333335</v>
      </c>
      <c r="N9" s="2">
        <f t="shared" si="1"/>
        <v>0</v>
      </c>
      <c r="O9" s="2">
        <f t="shared" si="1"/>
        <v>0.33333333333333337</v>
      </c>
      <c r="P9" s="2">
        <f t="shared" si="1"/>
        <v>0</v>
      </c>
      <c r="Q9" s="2">
        <f t="shared" si="1"/>
        <v>0.66666666666666674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  <c r="Y9" s="2">
        <f t="shared" si="1"/>
        <v>0</v>
      </c>
      <c r="Z9" s="2">
        <f t="shared" si="1"/>
        <v>0</v>
      </c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2" t="s">
        <v>34</v>
      </c>
      <c r="B10" s="5">
        <v>44357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27</v>
      </c>
      <c r="AB10" s="2"/>
      <c r="AC10" s="2"/>
      <c r="AD10" s="2"/>
      <c r="AE10" s="2"/>
      <c r="AF10" s="2"/>
      <c r="AG10" s="2"/>
      <c r="AH10" s="2"/>
    </row>
    <row r="11" spans="1:34" x14ac:dyDescent="0.2">
      <c r="A11" s="2" t="s">
        <v>35</v>
      </c>
      <c r="B11" s="5">
        <v>44357</v>
      </c>
      <c r="C11" s="6">
        <v>1</v>
      </c>
      <c r="D11" s="6">
        <v>26</v>
      </c>
      <c r="E11" s="2">
        <v>1</v>
      </c>
      <c r="F11" s="2">
        <v>0</v>
      </c>
      <c r="G11" s="2">
        <v>12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3</v>
      </c>
      <c r="P11" s="2">
        <v>0</v>
      </c>
      <c r="Q11" s="2">
        <v>6</v>
      </c>
      <c r="R11" s="2">
        <v>0</v>
      </c>
      <c r="S11" s="3">
        <v>2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2">
        <v>0</v>
      </c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2" t="s">
        <v>36</v>
      </c>
      <c r="B12" s="8">
        <v>44357</v>
      </c>
      <c r="C12" s="2">
        <v>0</v>
      </c>
      <c r="D12" s="2">
        <v>9</v>
      </c>
      <c r="E12" s="2">
        <v>1</v>
      </c>
      <c r="F12" s="2">
        <v>0</v>
      </c>
      <c r="G12" s="2">
        <v>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4">
        <v>0</v>
      </c>
      <c r="T12" s="3">
        <v>0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2">
        <v>0</v>
      </c>
      <c r="AA12" s="2"/>
      <c r="AB12" s="2"/>
      <c r="AC12" s="2"/>
      <c r="AD12" s="2"/>
      <c r="AE12" s="2"/>
      <c r="AF12" s="2"/>
      <c r="AG12" s="2"/>
      <c r="AH12" s="2"/>
    </row>
    <row r="13" spans="1:34" x14ac:dyDescent="0.2">
      <c r="A13" s="2" t="s">
        <v>37</v>
      </c>
      <c r="B13" s="7">
        <v>44357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27</v>
      </c>
      <c r="AB13" s="2"/>
      <c r="AC13" s="2"/>
      <c r="AD13" s="2"/>
      <c r="AE13" s="2"/>
      <c r="AF13" s="2"/>
      <c r="AG13" s="2"/>
      <c r="AH13" s="2"/>
    </row>
    <row r="14" spans="1:34" x14ac:dyDescent="0.2">
      <c r="A14" s="2" t="s">
        <v>38</v>
      </c>
      <c r="B14" s="7">
        <v>44357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G14" s="2"/>
      <c r="AH14" s="2"/>
    </row>
    <row r="15" spans="1:34" x14ac:dyDescent="0.2">
      <c r="A15" s="2" t="s">
        <v>39</v>
      </c>
      <c r="B15" s="7">
        <v>44357</v>
      </c>
      <c r="C15" s="2">
        <v>1</v>
      </c>
      <c r="D15" s="2">
        <v>1</v>
      </c>
      <c r="E15" s="2">
        <v>0</v>
      </c>
      <c r="F15" s="2">
        <v>0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4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2"/>
      <c r="AB15" s="2"/>
      <c r="AG15" s="2"/>
      <c r="AH15" s="2"/>
    </row>
    <row r="16" spans="1:34" ht="15" x14ac:dyDescent="0.2">
      <c r="A16" s="2" t="s">
        <v>32</v>
      </c>
      <c r="B16" s="7"/>
      <c r="C16" s="2">
        <f>AVERAGE(C10:C15)</f>
        <v>0.66666666666666663</v>
      </c>
      <c r="D16" s="2">
        <f t="shared" ref="D16:Z16" si="2">AVERAGE(D10:D15)</f>
        <v>12</v>
      </c>
      <c r="E16" s="2">
        <f t="shared" si="2"/>
        <v>0.66666666666666663</v>
      </c>
      <c r="F16" s="2">
        <f t="shared" si="2"/>
        <v>0</v>
      </c>
      <c r="G16" s="2">
        <f t="shared" si="2"/>
        <v>6</v>
      </c>
      <c r="H16" s="2">
        <f t="shared" si="2"/>
        <v>0.66666666666666663</v>
      </c>
      <c r="I16" s="2">
        <f t="shared" si="2"/>
        <v>0</v>
      </c>
      <c r="J16" s="2">
        <f t="shared" si="2"/>
        <v>0</v>
      </c>
      <c r="K16" s="2">
        <f t="shared" si="2"/>
        <v>0</v>
      </c>
      <c r="L16" s="2">
        <f t="shared" si="2"/>
        <v>0</v>
      </c>
      <c r="M16" s="2">
        <f t="shared" si="2"/>
        <v>0</v>
      </c>
      <c r="N16" s="2">
        <f t="shared" si="2"/>
        <v>0</v>
      </c>
      <c r="O16" s="2">
        <f t="shared" si="2"/>
        <v>1</v>
      </c>
      <c r="P16" s="2">
        <f t="shared" si="2"/>
        <v>0</v>
      </c>
      <c r="Q16" s="2">
        <f t="shared" si="2"/>
        <v>2.3333333333333335</v>
      </c>
      <c r="R16" s="2">
        <f t="shared" si="2"/>
        <v>0</v>
      </c>
      <c r="S16" s="2">
        <f t="shared" si="2"/>
        <v>0.66666666666666663</v>
      </c>
      <c r="T16" s="2">
        <f t="shared" si="2"/>
        <v>0.33333333333333331</v>
      </c>
      <c r="U16" s="2">
        <f t="shared" si="2"/>
        <v>0.33333333333333331</v>
      </c>
      <c r="V16" s="2">
        <f t="shared" si="2"/>
        <v>0</v>
      </c>
      <c r="W16" s="2">
        <f t="shared" si="2"/>
        <v>0</v>
      </c>
      <c r="X16" s="2">
        <f t="shared" si="2"/>
        <v>0</v>
      </c>
      <c r="Y16" s="2">
        <f t="shared" si="2"/>
        <v>0</v>
      </c>
      <c r="Z16" s="2">
        <f t="shared" si="2"/>
        <v>0</v>
      </c>
      <c r="AA16" s="2"/>
      <c r="AB16" s="2"/>
      <c r="AG16" s="2"/>
      <c r="AH16" s="2"/>
    </row>
    <row r="17" spans="1:34" ht="15" x14ac:dyDescent="0.2">
      <c r="A17" s="2" t="s">
        <v>33</v>
      </c>
      <c r="B17" s="7"/>
      <c r="C17" s="2">
        <f>STDEV(C10:C15)/SQRT(COUNT((C10:C15)))</f>
        <v>0.33333333333333337</v>
      </c>
      <c r="D17" s="2">
        <f t="shared" ref="D17:Z17" si="3">STDEV(D10:D15)/SQRT(COUNT((D10:D15)))</f>
        <v>7.3711147958319936</v>
      </c>
      <c r="E17" s="2">
        <f t="shared" si="3"/>
        <v>0.33333333333333337</v>
      </c>
      <c r="F17" s="2">
        <f t="shared" si="3"/>
        <v>0</v>
      </c>
      <c r="G17" s="2">
        <f t="shared" si="3"/>
        <v>3.2145502536643185</v>
      </c>
      <c r="H17" s="2">
        <f t="shared" si="3"/>
        <v>0.33333333333333337</v>
      </c>
      <c r="I17" s="2">
        <f t="shared" si="3"/>
        <v>0</v>
      </c>
      <c r="J17" s="2">
        <f t="shared" si="3"/>
        <v>0</v>
      </c>
      <c r="K17" s="2">
        <f t="shared" si="3"/>
        <v>0</v>
      </c>
      <c r="L17" s="2">
        <f t="shared" si="3"/>
        <v>0</v>
      </c>
      <c r="M17" s="2">
        <f t="shared" si="3"/>
        <v>0</v>
      </c>
      <c r="N17" s="2">
        <f t="shared" si="3"/>
        <v>0</v>
      </c>
      <c r="O17" s="2">
        <f t="shared" si="3"/>
        <v>1</v>
      </c>
      <c r="P17" s="2">
        <f t="shared" si="3"/>
        <v>0</v>
      </c>
      <c r="Q17" s="2">
        <f t="shared" si="3"/>
        <v>1.8559214542766742</v>
      </c>
      <c r="R17" s="2">
        <f t="shared" si="3"/>
        <v>0</v>
      </c>
      <c r="S17" s="2">
        <f t="shared" si="3"/>
        <v>0.66666666666666674</v>
      </c>
      <c r="T17" s="2">
        <f t="shared" si="3"/>
        <v>0.33333333333333337</v>
      </c>
      <c r="U17" s="2">
        <f t="shared" si="3"/>
        <v>0.33333333333333337</v>
      </c>
      <c r="V17" s="2">
        <f t="shared" si="3"/>
        <v>0</v>
      </c>
      <c r="W17" s="2">
        <f t="shared" si="3"/>
        <v>0</v>
      </c>
      <c r="X17" s="2">
        <f t="shared" si="3"/>
        <v>0</v>
      </c>
      <c r="Y17" s="2">
        <f t="shared" si="3"/>
        <v>0</v>
      </c>
      <c r="Z17" s="2">
        <f t="shared" si="3"/>
        <v>0</v>
      </c>
      <c r="AA17" s="2"/>
      <c r="AB17" s="2"/>
      <c r="AG17" s="2"/>
      <c r="AH17" s="2"/>
    </row>
    <row r="18" spans="1:34" x14ac:dyDescent="0.2">
      <c r="A18" s="2" t="s">
        <v>40</v>
      </c>
      <c r="B18" s="7">
        <v>44361</v>
      </c>
      <c r="C18" s="2">
        <v>2</v>
      </c>
      <c r="D18" s="2">
        <v>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4">
        <v>0</v>
      </c>
      <c r="T18" s="3">
        <v>0</v>
      </c>
      <c r="U18" s="3">
        <v>3</v>
      </c>
      <c r="V18" s="3">
        <v>0</v>
      </c>
      <c r="W18" s="4">
        <v>0</v>
      </c>
      <c r="X18" s="3">
        <v>2</v>
      </c>
      <c r="Y18" s="3">
        <v>0</v>
      </c>
      <c r="Z18" s="4">
        <v>0</v>
      </c>
      <c r="AA18" s="2"/>
      <c r="AB18" s="2"/>
      <c r="AG18" s="2"/>
      <c r="AH18" s="2"/>
    </row>
    <row r="19" spans="1:34" x14ac:dyDescent="0.2">
      <c r="A19" s="2" t="s">
        <v>41</v>
      </c>
      <c r="B19" s="7">
        <v>44361</v>
      </c>
      <c r="C19" s="2">
        <v>5</v>
      </c>
      <c r="D19" s="2">
        <v>10</v>
      </c>
      <c r="E19" s="2">
        <v>2</v>
      </c>
      <c r="F19" s="2">
        <v>5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4</v>
      </c>
      <c r="R19" s="2">
        <v>0</v>
      </c>
      <c r="S19" s="4">
        <v>0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1</v>
      </c>
      <c r="Z19" s="4">
        <v>0</v>
      </c>
      <c r="AA19" s="2"/>
      <c r="AB19" s="2"/>
      <c r="AG19" s="2"/>
      <c r="AH19" s="2"/>
    </row>
    <row r="20" spans="1:34" x14ac:dyDescent="0.2">
      <c r="A20" s="2" t="s">
        <v>42</v>
      </c>
      <c r="B20" s="7">
        <v>44361</v>
      </c>
      <c r="C20" s="2">
        <v>6</v>
      </c>
      <c r="D20" s="2">
        <v>5</v>
      </c>
      <c r="E20" s="2">
        <v>1</v>
      </c>
      <c r="F20" s="2">
        <v>6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3</v>
      </c>
      <c r="R20" s="2">
        <v>0</v>
      </c>
      <c r="S20" s="4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2"/>
      <c r="AB20" s="2"/>
      <c r="AG20" s="2"/>
      <c r="AH20" s="2"/>
    </row>
    <row r="21" spans="1:34" x14ac:dyDescent="0.2">
      <c r="A21" s="2" t="s">
        <v>43</v>
      </c>
      <c r="B21" s="7">
        <v>44361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4">
        <v>0</v>
      </c>
      <c r="T21" s="4">
        <v>0</v>
      </c>
      <c r="U21" s="4">
        <v>0</v>
      </c>
      <c r="V21" s="3">
        <v>0</v>
      </c>
      <c r="W21" s="4">
        <v>0</v>
      </c>
      <c r="X21" s="3">
        <v>0</v>
      </c>
      <c r="Y21" s="4">
        <v>0</v>
      </c>
      <c r="Z21" s="4">
        <v>0</v>
      </c>
    </row>
    <row r="22" spans="1:34" x14ac:dyDescent="0.2">
      <c r="A22" s="2" t="s">
        <v>44</v>
      </c>
      <c r="B22" s="7">
        <v>44361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4" t="s">
        <v>45</v>
      </c>
    </row>
    <row r="23" spans="1:34" x14ac:dyDescent="0.2">
      <c r="A23" s="2" t="s">
        <v>46</v>
      </c>
      <c r="B23" s="7">
        <v>44361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4" t="s">
        <v>45</v>
      </c>
    </row>
    <row r="24" spans="1:34" x14ac:dyDescent="0.2">
      <c r="A24" s="2" t="s">
        <v>32</v>
      </c>
      <c r="B24" s="7"/>
      <c r="C24" s="2">
        <f>AVERAGE(C18:C23)</f>
        <v>3.25</v>
      </c>
      <c r="D24" s="2">
        <f t="shared" ref="D24:Z24" si="4">AVERAGE(D18:D23)</f>
        <v>5</v>
      </c>
      <c r="E24" s="2">
        <f t="shared" si="4"/>
        <v>0.75</v>
      </c>
      <c r="F24" s="2">
        <f t="shared" si="4"/>
        <v>2.75</v>
      </c>
      <c r="G24" s="2">
        <f t="shared" si="4"/>
        <v>0.5</v>
      </c>
      <c r="H24" s="2">
        <f t="shared" si="4"/>
        <v>0</v>
      </c>
      <c r="I24" s="2">
        <f t="shared" si="4"/>
        <v>0</v>
      </c>
      <c r="J24" s="2">
        <f t="shared" si="4"/>
        <v>0</v>
      </c>
      <c r="K24" s="2">
        <f t="shared" si="4"/>
        <v>0</v>
      </c>
      <c r="L24" s="2">
        <f t="shared" si="4"/>
        <v>0</v>
      </c>
      <c r="M24" s="2">
        <f t="shared" si="4"/>
        <v>0.75</v>
      </c>
      <c r="N24" s="2">
        <f t="shared" si="4"/>
        <v>0</v>
      </c>
      <c r="O24" s="2">
        <f t="shared" si="4"/>
        <v>0</v>
      </c>
      <c r="P24" s="2">
        <f t="shared" si="4"/>
        <v>0</v>
      </c>
      <c r="Q24" s="2">
        <f t="shared" si="4"/>
        <v>1.75</v>
      </c>
      <c r="R24" s="2">
        <f t="shared" si="4"/>
        <v>0</v>
      </c>
      <c r="S24" s="2">
        <f t="shared" si="4"/>
        <v>0</v>
      </c>
      <c r="T24" s="2">
        <f t="shared" si="4"/>
        <v>0</v>
      </c>
      <c r="U24" s="2">
        <f t="shared" si="4"/>
        <v>1</v>
      </c>
      <c r="V24" s="2">
        <f t="shared" si="4"/>
        <v>0</v>
      </c>
      <c r="W24" s="2">
        <f t="shared" si="4"/>
        <v>0</v>
      </c>
      <c r="X24" s="2">
        <f t="shared" si="4"/>
        <v>0.5</v>
      </c>
      <c r="Y24" s="2">
        <f t="shared" si="4"/>
        <v>0.25</v>
      </c>
      <c r="Z24" s="2">
        <f t="shared" si="4"/>
        <v>0</v>
      </c>
      <c r="AA24" s="4"/>
    </row>
    <row r="25" spans="1:34" x14ac:dyDescent="0.2">
      <c r="A25" s="2" t="s">
        <v>33</v>
      </c>
      <c r="B25" s="7"/>
      <c r="C25" s="2">
        <f>STDEV(C18:C23)/SQRT(COUNT((C18:C23)))</f>
        <v>1.3768926368215255</v>
      </c>
      <c r="D25" s="2">
        <f t="shared" ref="D25:Z25" si="5">STDEV(D18:D23)/SQRT(COUNT((D18:D23)))</f>
        <v>2.0412414523193152</v>
      </c>
      <c r="E25" s="2">
        <f t="shared" si="5"/>
        <v>0.47871355387816905</v>
      </c>
      <c r="F25" s="2">
        <f t="shared" si="5"/>
        <v>1.6007810593582121</v>
      </c>
      <c r="G25" s="2">
        <f t="shared" si="5"/>
        <v>0.28867513459481287</v>
      </c>
      <c r="H25" s="2">
        <f t="shared" si="5"/>
        <v>0</v>
      </c>
      <c r="I25" s="2">
        <f t="shared" si="5"/>
        <v>0</v>
      </c>
      <c r="J25" s="2">
        <f t="shared" si="5"/>
        <v>0</v>
      </c>
      <c r="K25" s="2">
        <f t="shared" si="5"/>
        <v>0</v>
      </c>
      <c r="L25" s="2">
        <f t="shared" si="5"/>
        <v>0</v>
      </c>
      <c r="M25" s="2">
        <f t="shared" si="5"/>
        <v>0.47871355387816905</v>
      </c>
      <c r="N25" s="2">
        <f t="shared" si="5"/>
        <v>0</v>
      </c>
      <c r="O25" s="2">
        <f t="shared" si="5"/>
        <v>0</v>
      </c>
      <c r="P25" s="2">
        <f t="shared" si="5"/>
        <v>0</v>
      </c>
      <c r="Q25" s="2">
        <f t="shared" si="5"/>
        <v>1.0307764064044151</v>
      </c>
      <c r="R25" s="2">
        <f t="shared" si="5"/>
        <v>0</v>
      </c>
      <c r="S25" s="2">
        <f t="shared" si="5"/>
        <v>0</v>
      </c>
      <c r="T25" s="2">
        <f t="shared" si="5"/>
        <v>0</v>
      </c>
      <c r="U25" s="2">
        <f t="shared" si="5"/>
        <v>0.70710678118654757</v>
      </c>
      <c r="V25" s="2">
        <f t="shared" si="5"/>
        <v>0</v>
      </c>
      <c r="W25" s="2">
        <f t="shared" si="5"/>
        <v>0</v>
      </c>
      <c r="X25" s="2">
        <f t="shared" si="5"/>
        <v>0.5</v>
      </c>
      <c r="Y25" s="2">
        <f t="shared" si="5"/>
        <v>0.25</v>
      </c>
      <c r="Z25" s="2">
        <f t="shared" si="5"/>
        <v>0</v>
      </c>
      <c r="AA25" s="4"/>
    </row>
    <row r="26" spans="1:34" x14ac:dyDescent="0.2">
      <c r="A26" s="2" t="s">
        <v>47</v>
      </c>
      <c r="B26" s="7">
        <v>44361</v>
      </c>
      <c r="C26" s="2">
        <v>9</v>
      </c>
      <c r="D26" s="2">
        <v>0</v>
      </c>
      <c r="E26" s="2">
        <v>0</v>
      </c>
      <c r="F26" s="2">
        <v>8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4">
        <v>0</v>
      </c>
      <c r="T26" s="4">
        <v>0</v>
      </c>
      <c r="U26" s="4">
        <v>0</v>
      </c>
      <c r="V26" s="3">
        <v>0</v>
      </c>
      <c r="W26" s="4">
        <v>0</v>
      </c>
      <c r="X26" s="3">
        <v>0</v>
      </c>
      <c r="Y26" s="4">
        <v>0</v>
      </c>
      <c r="Z26" s="4">
        <v>0</v>
      </c>
      <c r="AA26" t="s">
        <v>60</v>
      </c>
    </row>
    <row r="27" spans="1:34" x14ac:dyDescent="0.2">
      <c r="A27" s="2" t="s">
        <v>48</v>
      </c>
      <c r="B27" s="7">
        <v>44361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4">
        <v>0</v>
      </c>
      <c r="T27" s="4">
        <v>0</v>
      </c>
      <c r="U27" s="4">
        <v>0</v>
      </c>
      <c r="V27" s="3">
        <v>0</v>
      </c>
      <c r="W27" s="4">
        <v>0</v>
      </c>
      <c r="X27" s="3">
        <v>0</v>
      </c>
      <c r="Y27" s="4">
        <v>0</v>
      </c>
      <c r="Z27" s="4">
        <v>0</v>
      </c>
    </row>
    <row r="28" spans="1:34" x14ac:dyDescent="0.2">
      <c r="A28" s="2" t="s">
        <v>49</v>
      </c>
      <c r="B28" s="7">
        <v>44361</v>
      </c>
      <c r="C28" s="2">
        <v>0</v>
      </c>
      <c r="D28" s="2">
        <v>2</v>
      </c>
      <c r="E28" s="2">
        <v>2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4">
        <v>0</v>
      </c>
      <c r="T28" s="4">
        <v>0</v>
      </c>
      <c r="U28" s="4">
        <v>0</v>
      </c>
      <c r="V28" s="3">
        <v>0</v>
      </c>
      <c r="W28" s="4">
        <v>0</v>
      </c>
      <c r="X28" s="3">
        <v>0</v>
      </c>
      <c r="Y28" s="4">
        <v>0</v>
      </c>
      <c r="Z28" s="4">
        <v>0</v>
      </c>
    </row>
    <row r="29" spans="1:34" x14ac:dyDescent="0.2">
      <c r="A29" s="2" t="s">
        <v>50</v>
      </c>
      <c r="B29" s="7">
        <v>44361</v>
      </c>
      <c r="C29" s="2">
        <v>1</v>
      </c>
      <c r="D29" s="2">
        <v>2</v>
      </c>
      <c r="E29" s="2">
        <v>1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4">
        <v>0</v>
      </c>
      <c r="T29" s="4">
        <v>0</v>
      </c>
      <c r="U29" s="4">
        <v>0</v>
      </c>
      <c r="V29" s="3">
        <v>0</v>
      </c>
      <c r="W29" s="4">
        <v>0</v>
      </c>
      <c r="X29" s="3">
        <v>0</v>
      </c>
      <c r="Y29" s="4">
        <v>0</v>
      </c>
      <c r="Z29" s="4">
        <v>0</v>
      </c>
    </row>
    <row r="30" spans="1:34" x14ac:dyDescent="0.2">
      <c r="A30" s="2" t="s">
        <v>51</v>
      </c>
      <c r="B30" s="7">
        <v>44361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AA30" s="4" t="s">
        <v>45</v>
      </c>
    </row>
    <row r="31" spans="1:34" x14ac:dyDescent="0.2">
      <c r="A31" s="2" t="s">
        <v>52</v>
      </c>
      <c r="B31" s="7">
        <v>44361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AA31" s="4" t="s">
        <v>45</v>
      </c>
    </row>
    <row r="32" spans="1:34" ht="15.75" customHeight="1" x14ac:dyDescent="0.2">
      <c r="A32" s="2" t="s">
        <v>32</v>
      </c>
      <c r="C32">
        <f>AVERAGE(C26:C31)</f>
        <v>2.5</v>
      </c>
      <c r="D32">
        <f t="shared" ref="D32:Z32" si="6">AVERAGE(D26:D31)</f>
        <v>1.25</v>
      </c>
      <c r="E32">
        <f t="shared" si="6"/>
        <v>1</v>
      </c>
      <c r="F32">
        <f t="shared" si="6"/>
        <v>2</v>
      </c>
      <c r="G32">
        <f t="shared" si="6"/>
        <v>0</v>
      </c>
      <c r="H32">
        <f t="shared" si="6"/>
        <v>0.25</v>
      </c>
      <c r="I32">
        <f t="shared" si="6"/>
        <v>0</v>
      </c>
      <c r="J32">
        <f t="shared" si="6"/>
        <v>0</v>
      </c>
      <c r="K32">
        <f t="shared" si="6"/>
        <v>0.25</v>
      </c>
      <c r="L32">
        <f t="shared" si="6"/>
        <v>0</v>
      </c>
      <c r="M32">
        <f t="shared" si="6"/>
        <v>0.25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</row>
    <row r="33" spans="1:26" ht="15.75" customHeight="1" x14ac:dyDescent="0.2">
      <c r="A33" s="2" t="s">
        <v>33</v>
      </c>
      <c r="C33">
        <f>STDEV(C26:C31)/SQRT(COUNT((C26:C31)))</f>
        <v>2.179449471770337</v>
      </c>
      <c r="D33">
        <f>STDEV(D26:D31)/SQRT(COUNT((D26:D31)))</f>
        <v>0.47871355387816905</v>
      </c>
      <c r="E33">
        <f t="shared" ref="E33:Z33" si="7">STDEV(E26:E31)/SQRT(COUNT((E26:E31)))</f>
        <v>0.40824829046386302</v>
      </c>
      <c r="F33">
        <f t="shared" si="7"/>
        <v>2</v>
      </c>
      <c r="G33">
        <f t="shared" si="7"/>
        <v>0</v>
      </c>
      <c r="H33">
        <f t="shared" si="7"/>
        <v>0.25</v>
      </c>
      <c r="I33">
        <f t="shared" si="7"/>
        <v>0</v>
      </c>
      <c r="J33">
        <f t="shared" si="7"/>
        <v>0</v>
      </c>
      <c r="K33">
        <f t="shared" si="7"/>
        <v>0.25</v>
      </c>
      <c r="L33">
        <f t="shared" si="7"/>
        <v>0</v>
      </c>
      <c r="M33">
        <f t="shared" si="7"/>
        <v>0.25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si="7"/>
        <v>0</v>
      </c>
      <c r="Y33">
        <f t="shared" si="7"/>
        <v>0</v>
      </c>
      <c r="Z33">
        <f t="shared" si="7"/>
        <v>0</v>
      </c>
    </row>
    <row r="34" spans="1:26" ht="15.75" customHeight="1" x14ac:dyDescent="0.2">
      <c r="A34" s="2" t="s">
        <v>57</v>
      </c>
    </row>
    <row r="35" spans="1:26" ht="15.75" customHeight="1" x14ac:dyDescent="0.2">
      <c r="A35" s="2" t="s">
        <v>53</v>
      </c>
      <c r="B35">
        <f>AVERAGE(C10:C15, C26:C31)</f>
        <v>1.7142857142857142</v>
      </c>
    </row>
    <row r="36" spans="1:26" ht="15.75" customHeight="1" x14ac:dyDescent="0.2">
      <c r="A36" s="2" t="s">
        <v>54</v>
      </c>
      <c r="B36">
        <f>STDEV(C10:C15,C26:C31)/SQRT(COUNT((C10:C15,C26:C31)))</f>
        <v>1.2289036095775179</v>
      </c>
    </row>
    <row r="38" spans="1:26" ht="15.75" customHeight="1" x14ac:dyDescent="0.2">
      <c r="A38" s="2" t="s">
        <v>55</v>
      </c>
      <c r="B38">
        <f>AVERAGE(C2:C7,C18:C23)</f>
        <v>3.2857142857142856</v>
      </c>
      <c r="C38">
        <f t="shared" ref="C38:M38" si="8">AVERAGE(D2:D7,D18:D23)</f>
        <v>5.2857142857142856</v>
      </c>
      <c r="D38">
        <f t="shared" si="8"/>
        <v>1.5714285714285714</v>
      </c>
      <c r="E38">
        <f t="shared" si="8"/>
        <v>1.7142857142857142</v>
      </c>
      <c r="F38">
        <f t="shared" si="8"/>
        <v>1</v>
      </c>
      <c r="G38">
        <f t="shared" si="8"/>
        <v>0.42857142857142855</v>
      </c>
      <c r="H38">
        <f t="shared" si="8"/>
        <v>0</v>
      </c>
      <c r="I38">
        <f t="shared" si="8"/>
        <v>0.2857142857142857</v>
      </c>
      <c r="J38">
        <f t="shared" si="8"/>
        <v>0.14285714285714285</v>
      </c>
      <c r="K38">
        <f t="shared" si="8"/>
        <v>0</v>
      </c>
      <c r="L38">
        <f t="shared" si="8"/>
        <v>1</v>
      </c>
      <c r="M38">
        <f t="shared" si="8"/>
        <v>0</v>
      </c>
    </row>
    <row r="39" spans="1:26" ht="15.75" customHeight="1" x14ac:dyDescent="0.2">
      <c r="A39" s="2" t="s">
        <v>56</v>
      </c>
      <c r="B39">
        <f>STDEV(C2:C7,C18:C23)/SQRT(COUNT((C2:C7,C18:C23)))</f>
        <v>0.89214257119977125</v>
      </c>
      <c r="C39">
        <f>STDEV(D2:D7,D18:D23)/SQRT(COUNT((D2:D7,D18:D23)))</f>
        <v>1.9483116709979793</v>
      </c>
      <c r="D39">
        <f>STDEV(E2:E7,E18:E23)/SQRT(COUNT((E2:E7,E18:E23)))</f>
        <v>0.5714285714285714</v>
      </c>
      <c r="E39">
        <f>STDEV(F2:F7,F18:F23)/SQRT(COUNT((F2:F7,F18:F23)))</f>
        <v>0.99317398164829573</v>
      </c>
      <c r="F39">
        <f>STDEV(G2:G7,G18:G23)/SQRT(COUNT((G2:G7,G18:G23)))</f>
        <v>0.53452248382484879</v>
      </c>
      <c r="G39">
        <f>STDEV(H2:H7,H18:H23)/SQRT(COUNT((H2:H7,H18:H23)))</f>
        <v>0.20203050891044214</v>
      </c>
      <c r="H39">
        <f>STDEV(I2:I7,I18:I23)/SQRT(COUNT((I2:I7,I18:I23)))</f>
        <v>0</v>
      </c>
      <c r="I39">
        <f>STDEV(J2:J7,J18:J23)/SQRT(COUNT((J2:J7,J18:J23)))</f>
        <v>0.18442777839082938</v>
      </c>
      <c r="J39">
        <f>STDEV(K2:K7,K18:K23)/SQRT(COUNT((K2:K7,K18:K23)))</f>
        <v>0.14285714285714285</v>
      </c>
      <c r="K39">
        <f>STDEV(L2:L7,L18:L23)/SQRT(COUNT((L2:L7,L18:L23)))</f>
        <v>0</v>
      </c>
      <c r="L39">
        <f>STDEV(M2:M7,M18:M23)/SQRT(COUNT((M2:M7,M18:M23)))</f>
        <v>0.57735026918962573</v>
      </c>
      <c r="M39">
        <f>STDEV(N2:N7,N18:N23)/SQRT(COUNT((N2:N7,N18:N23)))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Morris, Lauren M</cp:lastModifiedBy>
  <dcterms:modified xsi:type="dcterms:W3CDTF">2021-06-15T01:57:15Z</dcterms:modified>
</cp:coreProperties>
</file>