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no\Projects\Bachelorproef\"/>
    </mc:Choice>
  </mc:AlternateContent>
  <xr:revisionPtr revIDLastSave="0" documentId="13_ncr:1_{1B3704EF-3C73-4673-A610-4871BFE1CF88}" xr6:coauthVersionLast="36" xr6:coauthVersionMax="36" xr10:uidLastSave="{00000000-0000-0000-0000-000000000000}"/>
  <bookViews>
    <workbookView xWindow="0" yWindow="0" windowWidth="28770" windowHeight="16215" xr2:uid="{21069DD7-1E2C-4034-9175-5FB1598F7D06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00" i="1" l="1"/>
  <c r="F99" i="1"/>
  <c r="F98" i="1"/>
  <c r="F97" i="1"/>
  <c r="F96" i="1"/>
  <c r="F95" i="1"/>
  <c r="F94" i="1"/>
  <c r="F93" i="1"/>
  <c r="F92" i="1"/>
  <c r="F91" i="1"/>
  <c r="F90" i="1"/>
  <c r="F89" i="1"/>
  <c r="G30" i="1"/>
  <c r="H30" i="1"/>
  <c r="I30" i="1"/>
  <c r="G23" i="1"/>
  <c r="I23" i="1" s="1"/>
  <c r="H23" i="1"/>
  <c r="G19" i="1"/>
  <c r="H19" i="1"/>
  <c r="H40" i="1"/>
  <c r="G40" i="1"/>
  <c r="H39" i="1"/>
  <c r="G39" i="1"/>
  <c r="H38" i="1"/>
  <c r="G38" i="1"/>
  <c r="H37" i="1"/>
  <c r="G37" i="1"/>
  <c r="I37" i="1" s="1"/>
  <c r="H33" i="1"/>
  <c r="G33" i="1"/>
  <c r="H32" i="1"/>
  <c r="G32" i="1"/>
  <c r="H31" i="1"/>
  <c r="G31" i="1"/>
  <c r="H26" i="1"/>
  <c r="G26" i="1"/>
  <c r="H25" i="1"/>
  <c r="G25" i="1"/>
  <c r="H24" i="1"/>
  <c r="G24" i="1"/>
  <c r="H20" i="1"/>
  <c r="G20" i="1"/>
  <c r="H18" i="1"/>
  <c r="G18" i="1"/>
  <c r="I19" i="1" s="1"/>
  <c r="H17" i="1"/>
  <c r="G17" i="1"/>
  <c r="I17" i="1" s="1"/>
  <c r="H13" i="1"/>
  <c r="G13" i="1"/>
  <c r="H12" i="1"/>
  <c r="G12" i="1"/>
  <c r="H11" i="1"/>
  <c r="G11" i="1"/>
  <c r="H10" i="1"/>
  <c r="G10" i="1"/>
  <c r="I10" i="1" s="1"/>
  <c r="H6" i="1"/>
  <c r="H5" i="1"/>
  <c r="H4" i="1"/>
  <c r="H3" i="1"/>
  <c r="G6" i="1"/>
  <c r="G5" i="1"/>
  <c r="G4" i="1"/>
  <c r="I6" i="1" s="1"/>
  <c r="G3" i="1"/>
  <c r="I3" i="1" s="1"/>
  <c r="I13" i="1" l="1"/>
  <c r="I33" i="1"/>
  <c r="I40" i="1"/>
  <c r="I39" i="1"/>
  <c r="I38" i="1"/>
  <c r="I32" i="1"/>
  <c r="I31" i="1"/>
  <c r="I24" i="1"/>
  <c r="I26" i="1"/>
  <c r="I25" i="1"/>
  <c r="I20" i="1"/>
  <c r="I18" i="1"/>
  <c r="I5" i="1"/>
  <c r="I4" i="1"/>
  <c r="I11" i="1"/>
  <c r="I12" i="1"/>
</calcChain>
</file>

<file path=xl/sharedStrings.xml><?xml version="1.0" encoding="utf-8"?>
<sst xmlns="http://schemas.openxmlformats.org/spreadsheetml/2006/main" count="161" uniqueCount="35">
  <si>
    <t>TP</t>
  </si>
  <si>
    <t>TN</t>
  </si>
  <si>
    <t>FP</t>
  </si>
  <si>
    <t>FN</t>
  </si>
  <si>
    <t>F-score</t>
  </si>
  <si>
    <t>C-EFIC</t>
  </si>
  <si>
    <t>pedestrians</t>
  </si>
  <si>
    <t>PETS2006</t>
  </si>
  <si>
    <t>highway</t>
  </si>
  <si>
    <t>office</t>
  </si>
  <si>
    <t>16 fps for a 320x240</t>
  </si>
  <si>
    <t>precision</t>
  </si>
  <si>
    <t>recall</t>
  </si>
  <si>
    <t xml:space="preserve">	FTSG</t>
  </si>
  <si>
    <t>10fps for a 320x240</t>
  </si>
  <si>
    <t>~30 FPS on average for the whole dataset</t>
  </si>
  <si>
    <t>SUBSENSE</t>
  </si>
  <si>
    <t>IUTIS-1</t>
  </si>
  <si>
    <t>~843 fps for a 320x240 video with C++/CUDA code</t>
  </si>
  <si>
    <t>AMBER</t>
  </si>
  <si>
    <t>~10 for a 320x240 video</t>
  </si>
  <si>
    <t>IUTIS-3</t>
  </si>
  <si>
    <t>~58 for a 320x240</t>
  </si>
  <si>
    <t>diff_color</t>
  </si>
  <si>
    <t>edge_based_method</t>
  </si>
  <si>
    <t>combined_method</t>
  </si>
  <si>
    <t>diff_color_3</t>
  </si>
  <si>
    <t>edge_based_method_3</t>
  </si>
  <si>
    <t>combined_method_3</t>
  </si>
  <si>
    <t>fps for 320x240</t>
  </si>
  <si>
    <t>Highway</t>
  </si>
  <si>
    <t>fscore</t>
  </si>
  <si>
    <t>average</t>
  </si>
  <si>
    <t>pedestrian</t>
  </si>
  <si>
    <t>fps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</si>
</sst>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vertical="center" wrapText="1"/>
    </xf>
    <xf numFmtId="0" fontId="1" fillId="2" borderId="0" xfId="0" applyFont="1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0" fillId="0" borderId="9" xfId="0" applyBorder="1"/>
    <xf numFmtId="0" fontId="0" fillId="0" borderId="10" xfId="0" applyBorder="1"/>
    <xf numFmtId="0" fontId="0" fillId="0" borderId="11" xfId="0" applyBorder="1" applyAlignment="1">
      <alignment vertical="center" wrapText="1"/>
    </xf>
    <xf numFmtId="0" fontId="0" fillId="0" borderId="12" xfId="0" applyBorder="1" applyAlignment="1">
      <alignment vertical="center" wrapText="1"/>
    </xf>
    <xf numFmtId="0" fontId="0" fillId="0" borderId="0" xfId="0" applyFill="1" applyBorder="1"/>
    <xf numFmtId="0" fontId="0" fillId="0" borderId="3" xfId="0" applyFill="1" applyBorder="1"/>
    <xf numFmtId="0" fontId="0" fillId="0" borderId="5" xfId="0" applyBorder="1"/>
    <xf numFmtId="0" fontId="0" fillId="0" borderId="8" xfId="0" applyBorder="1"/>
    <xf numFmtId="0" fontId="0" fillId="0" borderId="0" xfId="0" applyBorder="1"/>
    <xf numFmtId="0" fontId="0" fillId="0" borderId="13" xfId="0" applyBorder="1"/>
    <xf numFmtId="0" fontId="0" fillId="0" borderId="2" xfId="0" applyFill="1" applyBorder="1"/>
    <xf numFmtId="0" fontId="0" fillId="0" borderId="7" xfId="0" applyBorder="1"/>
    <xf numFmtId="0" fontId="0" fillId="0" borderId="14" xfId="0" applyBorder="1"/>
    <xf numFmtId="0" fontId="0" fillId="2" borderId="0" xfId="0" applyFill="1"/>
    <xf numFmtId="0" fontId="0" fillId="0" borderId="0" xfId="0" applyFill="1"/>
    <xf numFmtId="0" fontId="0" fillId="3" borderId="0" xfId="0" applyFill="1" applyBorder="1"/>
    <xf numFmtId="0" fontId="0" fillId="4" borderId="0" xfId="0" applyFill="1"/>
    <xf numFmtId="0" fontId="0" fillId="0" borderId="4" xfId="0" applyBorder="1"/>
    <xf numFmtId="0" fontId="1" fillId="0" borderId="4" xfId="0" applyFont="1" applyFill="1" applyBorder="1"/>
    <xf numFmtId="0" fontId="0" fillId="0" borderId="4" xfId="0" applyFill="1" applyBorder="1"/>
    <xf numFmtId="0" fontId="0" fillId="0" borderId="6" xfId="0" applyFill="1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8" xfId="0" applyBorder="1" applyAlignment="1">
      <alignment vertical="center" wrapText="1"/>
    </xf>
    <xf numFmtId="0" fontId="0" fillId="0" borderId="19" xfId="0" applyBorder="1"/>
    <xf numFmtId="0" fontId="0" fillId="4" borderId="0" xfId="0" applyFill="1" applyBorder="1"/>
    <xf numFmtId="0" fontId="0" fillId="5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2FA27-5519-4198-BD91-DDB77412C6EC}">
  <dimension ref="A1:R100"/>
  <sheetViews>
    <sheetView tabSelected="1" workbookViewId="0">
      <selection activeCell="H42" sqref="H42"/>
    </sheetView>
  </sheetViews>
  <sheetFormatPr defaultRowHeight="15" x14ac:dyDescent="0.25"/>
  <cols>
    <col min="1" max="1" width="24.7109375" customWidth="1"/>
    <col min="2" max="2" width="22.85546875" customWidth="1"/>
    <col min="3" max="3" width="11.7109375" customWidth="1"/>
    <col min="6" max="6" width="9.140625" customWidth="1"/>
    <col min="7" max="7" width="11.5703125" bestFit="1" customWidth="1"/>
    <col min="11" max="11" width="24.5703125" customWidth="1"/>
    <col min="12" max="12" width="9.140625" customWidth="1"/>
  </cols>
  <sheetData>
    <row r="1" spans="1:18" ht="15.75" thickBot="1" x14ac:dyDescent="0.3">
      <c r="A1" s="2" t="s">
        <v>5</v>
      </c>
      <c r="B1" t="s">
        <v>10</v>
      </c>
      <c r="K1" s="23" t="s">
        <v>23</v>
      </c>
      <c r="L1" s="16">
        <v>360.63008682901636</v>
      </c>
      <c r="M1" s="16" t="s">
        <v>29</v>
      </c>
      <c r="N1" s="16"/>
      <c r="O1" s="16"/>
      <c r="P1" s="16"/>
      <c r="Q1" s="16"/>
      <c r="R1" s="16"/>
    </row>
    <row r="2" spans="1:18" x14ac:dyDescent="0.25">
      <c r="B2" s="9"/>
      <c r="C2" s="8" t="s">
        <v>0</v>
      </c>
      <c r="D2" s="8" t="s">
        <v>2</v>
      </c>
      <c r="E2" s="8" t="s">
        <v>3</v>
      </c>
      <c r="F2" s="8" t="s">
        <v>1</v>
      </c>
      <c r="G2" s="8" t="s">
        <v>11</v>
      </c>
      <c r="H2" s="18" t="s">
        <v>12</v>
      </c>
      <c r="I2" s="13" t="s">
        <v>4</v>
      </c>
      <c r="K2" s="16"/>
      <c r="L2" s="16"/>
      <c r="M2" s="16"/>
      <c r="N2" s="16"/>
      <c r="O2" s="16"/>
      <c r="P2" s="16"/>
      <c r="Q2" s="12"/>
      <c r="R2" s="12"/>
    </row>
    <row r="3" spans="1:18" x14ac:dyDescent="0.25">
      <c r="B3" s="10" t="s">
        <v>6</v>
      </c>
      <c r="C3" s="6">
        <v>657608</v>
      </c>
      <c r="D3" s="6">
        <v>60145</v>
      </c>
      <c r="E3" s="6">
        <v>13254</v>
      </c>
      <c r="F3" s="6">
        <v>67508962</v>
      </c>
      <c r="G3" s="6">
        <f xml:space="preserve"> C3 / (C3 + D3)</f>
        <v>0.91620376369029455</v>
      </c>
      <c r="H3" s="17">
        <f xml:space="preserve"> C3 / (C3+E3)</f>
        <v>0.9802433287322877</v>
      </c>
      <c r="I3" s="20">
        <f xml:space="preserve"> 2 * G3 * H3 / (G3+H3)</f>
        <v>0.94714229646086212</v>
      </c>
      <c r="K3" s="6"/>
      <c r="L3" s="6"/>
      <c r="M3" s="6"/>
      <c r="N3" s="6"/>
      <c r="O3" s="6"/>
      <c r="P3" s="6"/>
      <c r="Q3" s="16"/>
      <c r="R3" s="16"/>
    </row>
    <row r="4" spans="1:18" x14ac:dyDescent="0.25">
      <c r="B4" s="10" t="s">
        <v>7</v>
      </c>
      <c r="C4" s="6">
        <v>4504311</v>
      </c>
      <c r="D4" s="6">
        <v>553765</v>
      </c>
      <c r="E4" s="6">
        <v>323879</v>
      </c>
      <c r="F4" s="6">
        <v>366159539</v>
      </c>
      <c r="G4" s="6">
        <f xml:space="preserve"> C4 / (C4 + D4)</f>
        <v>0.89051864780204959</v>
      </c>
      <c r="H4" s="16">
        <f xml:space="preserve"> C4 / (C4+E4)</f>
        <v>0.93291916846685818</v>
      </c>
      <c r="I4" s="14">
        <f xml:space="preserve"> 2 * G4 * H4 / (G4+H4)</f>
        <v>0.91122593707270261</v>
      </c>
      <c r="K4" s="6"/>
      <c r="L4" s="6"/>
      <c r="M4" s="6"/>
      <c r="N4" s="6"/>
      <c r="O4" s="6"/>
      <c r="P4" s="6"/>
      <c r="Q4" s="16"/>
      <c r="R4" s="16"/>
    </row>
    <row r="5" spans="1:18" x14ac:dyDescent="0.25">
      <c r="B5" s="10" t="s">
        <v>8</v>
      </c>
      <c r="C5" s="6">
        <v>5113397</v>
      </c>
      <c r="D5" s="6">
        <v>376632</v>
      </c>
      <c r="E5" s="6">
        <v>344592</v>
      </c>
      <c r="F5" s="6">
        <v>86277837</v>
      </c>
      <c r="G5" s="6">
        <f xml:space="preserve"> C5 / (C5 + D5)</f>
        <v>0.93139708369482199</v>
      </c>
      <c r="H5" s="16">
        <f xml:space="preserve"> C5 / (C5+E5)</f>
        <v>0.93686465839341193</v>
      </c>
      <c r="I5" s="14">
        <f xml:space="preserve"> 2 * G4 * H4 / (G4+H4)</f>
        <v>0.91122593707270261</v>
      </c>
      <c r="K5" s="6"/>
      <c r="L5" s="6"/>
      <c r="M5" s="6"/>
      <c r="N5" s="6"/>
      <c r="O5" s="6"/>
      <c r="P5" s="6"/>
      <c r="Q5" s="16"/>
      <c r="R5" s="16"/>
    </row>
    <row r="6" spans="1:18" ht="15.75" thickBot="1" x14ac:dyDescent="0.3">
      <c r="B6" s="11" t="s">
        <v>9</v>
      </c>
      <c r="C6" s="7">
        <v>8055869</v>
      </c>
      <c r="D6" s="7">
        <v>607699</v>
      </c>
      <c r="E6" s="7">
        <v>586225</v>
      </c>
      <c r="F6" s="7">
        <v>115930987</v>
      </c>
      <c r="G6" s="7">
        <f xml:space="preserve"> C6 / (C6 + D6)</f>
        <v>0.92985580536794998</v>
      </c>
      <c r="H6" s="19">
        <f xml:space="preserve"> C6 / (C6+E6)</f>
        <v>0.93216632450422321</v>
      </c>
      <c r="I6" s="15">
        <f xml:space="preserve"> 2 * G4 * H4 / (G4+H4)</f>
        <v>0.91122593707270261</v>
      </c>
      <c r="K6" s="6"/>
      <c r="L6" s="6"/>
      <c r="M6" s="6"/>
      <c r="N6" s="6"/>
      <c r="O6" s="6"/>
      <c r="P6" s="6"/>
      <c r="Q6" s="16"/>
      <c r="R6" s="16"/>
    </row>
    <row r="7" spans="1:18" x14ac:dyDescent="0.25">
      <c r="K7" s="16"/>
      <c r="L7" s="16"/>
      <c r="M7" s="16"/>
      <c r="N7" s="16"/>
      <c r="O7" s="16"/>
      <c r="P7" s="16"/>
      <c r="Q7" s="16"/>
      <c r="R7" s="16"/>
    </row>
    <row r="8" spans="1:18" ht="15.75" thickBot="1" x14ac:dyDescent="0.3">
      <c r="A8" s="2" t="s">
        <v>13</v>
      </c>
      <c r="B8" t="s">
        <v>14</v>
      </c>
      <c r="K8" s="23" t="s">
        <v>24</v>
      </c>
      <c r="L8" s="16">
        <v>21.246283636540902</v>
      </c>
      <c r="M8" s="16" t="s">
        <v>29</v>
      </c>
      <c r="N8" s="16"/>
      <c r="O8" s="16"/>
      <c r="P8" s="16"/>
      <c r="Q8" s="16"/>
      <c r="R8" s="16"/>
    </row>
    <row r="9" spans="1:18" x14ac:dyDescent="0.25">
      <c r="B9" s="9"/>
      <c r="C9" s="8" t="s">
        <v>0</v>
      </c>
      <c r="D9" s="8" t="s">
        <v>2</v>
      </c>
      <c r="E9" s="8" t="s">
        <v>3</v>
      </c>
      <c r="F9" s="8" t="s">
        <v>1</v>
      </c>
      <c r="G9" s="8" t="s">
        <v>11</v>
      </c>
      <c r="H9" s="18" t="s">
        <v>12</v>
      </c>
      <c r="I9" s="13" t="s">
        <v>4</v>
      </c>
      <c r="K9" s="16"/>
      <c r="L9" s="16"/>
      <c r="M9" s="16"/>
      <c r="N9" s="16"/>
      <c r="O9" s="16"/>
      <c r="P9" s="16"/>
      <c r="Q9" s="12"/>
      <c r="R9" s="12"/>
    </row>
    <row r="10" spans="1:18" x14ac:dyDescent="0.25">
      <c r="B10" s="10" t="s">
        <v>6</v>
      </c>
      <c r="C10" s="6">
        <v>656530</v>
      </c>
      <c r="D10" s="6">
        <v>80971</v>
      </c>
      <c r="E10" s="6">
        <v>14332</v>
      </c>
      <c r="F10" s="6">
        <v>67488136</v>
      </c>
      <c r="G10" s="6">
        <f xml:space="preserve"> C10 / (C10 + D10)</f>
        <v>0.89020896242852554</v>
      </c>
      <c r="H10" s="17">
        <f xml:space="preserve"> C10 / (C10+E10)</f>
        <v>0.97863644087755752</v>
      </c>
      <c r="I10" s="20">
        <f xml:space="preserve"> 2 * G10 * H10 / (G10+H10)</f>
        <v>0.93233065622996336</v>
      </c>
      <c r="K10" s="6"/>
      <c r="L10" s="6"/>
      <c r="M10" s="6"/>
      <c r="N10" s="6"/>
      <c r="O10" s="6"/>
      <c r="P10" s="6"/>
      <c r="Q10" s="16"/>
      <c r="R10" s="16"/>
    </row>
    <row r="11" spans="1:18" x14ac:dyDescent="0.25">
      <c r="B11" s="10" t="s">
        <v>7</v>
      </c>
      <c r="C11" s="6">
        <v>4649431</v>
      </c>
      <c r="D11" s="6">
        <v>616278</v>
      </c>
      <c r="E11" s="6">
        <v>178759</v>
      </c>
      <c r="F11" s="6">
        <v>366097026</v>
      </c>
      <c r="G11" s="6">
        <f xml:space="preserve"> C11 / (C11 + D11)</f>
        <v>0.88296390856387996</v>
      </c>
      <c r="H11" s="16">
        <f xml:space="preserve"> C11 / (C11+E11)</f>
        <v>0.96297598064699197</v>
      </c>
      <c r="I11" s="14">
        <f xml:space="preserve"> 2 * G11 * H11 / (G11+H11)</f>
        <v>0.92123588714331295</v>
      </c>
      <c r="K11" s="6"/>
      <c r="L11" s="6"/>
      <c r="M11" s="6"/>
      <c r="N11" s="6"/>
      <c r="O11" s="6"/>
      <c r="P11" s="6"/>
      <c r="Q11" s="16"/>
      <c r="R11" s="16"/>
    </row>
    <row r="12" spans="1:18" x14ac:dyDescent="0.25">
      <c r="B12" s="10" t="s">
        <v>8</v>
      </c>
      <c r="C12" s="6">
        <v>5215277</v>
      </c>
      <c r="D12" s="6">
        <v>369492</v>
      </c>
      <c r="E12" s="6">
        <v>242712</v>
      </c>
      <c r="F12" s="6">
        <v>86284977</v>
      </c>
      <c r="G12" s="6">
        <f xml:space="preserve"> C12 / (C12 + D12)</f>
        <v>0.93383934053494422</v>
      </c>
      <c r="H12" s="16">
        <f xml:space="preserve"> C12 / (C12+E12)</f>
        <v>0.95553087410033255</v>
      </c>
      <c r="I12" s="14">
        <f xml:space="preserve"> 2 * G11 * H11 / (G11+H11)</f>
        <v>0.92123588714331295</v>
      </c>
      <c r="K12" s="6"/>
      <c r="L12" s="6"/>
      <c r="M12" s="6"/>
      <c r="N12" s="6"/>
      <c r="O12" s="6"/>
      <c r="P12" s="6"/>
      <c r="Q12" s="16"/>
      <c r="R12" s="16"/>
    </row>
    <row r="13" spans="1:18" ht="15.75" thickBot="1" x14ac:dyDescent="0.3">
      <c r="B13" s="11" t="s">
        <v>9</v>
      </c>
      <c r="C13" s="7">
        <v>7847735</v>
      </c>
      <c r="D13" s="7">
        <v>317484</v>
      </c>
      <c r="E13" s="7">
        <v>794359</v>
      </c>
      <c r="F13" s="7">
        <v>116221202</v>
      </c>
      <c r="G13" s="7">
        <f xml:space="preserve"> C13 / (C13 + D13)</f>
        <v>0.96111751564777381</v>
      </c>
      <c r="H13" s="19">
        <f xml:space="preserve"> C13 / (C13+E13)</f>
        <v>0.90808257813441973</v>
      </c>
      <c r="I13" s="15">
        <f xml:space="preserve"> 2 * G11 * H11 / (G11+H11)</f>
        <v>0.92123588714331295</v>
      </c>
      <c r="K13" s="6"/>
      <c r="L13" s="6"/>
      <c r="M13" s="6"/>
      <c r="N13" s="6"/>
      <c r="O13" s="6"/>
      <c r="P13" s="6"/>
      <c r="Q13" s="16"/>
      <c r="R13" s="16"/>
    </row>
    <row r="14" spans="1:18" x14ac:dyDescent="0.25">
      <c r="K14" s="16"/>
      <c r="L14" s="16"/>
      <c r="M14" s="12"/>
      <c r="N14" s="16"/>
      <c r="O14" s="16"/>
      <c r="P14" s="16"/>
      <c r="Q14" s="16"/>
      <c r="R14" s="16"/>
    </row>
    <row r="15" spans="1:18" ht="15.75" thickBot="1" x14ac:dyDescent="0.3">
      <c r="A15" s="21" t="s">
        <v>16</v>
      </c>
      <c r="B15" t="s">
        <v>15</v>
      </c>
      <c r="K15" s="23" t="s">
        <v>25</v>
      </c>
      <c r="L15" s="16">
        <v>20.403688988310432</v>
      </c>
      <c r="M15" s="16" t="s">
        <v>29</v>
      </c>
      <c r="N15" s="16"/>
      <c r="O15" s="16"/>
      <c r="P15" s="16"/>
      <c r="Q15" s="16"/>
      <c r="R15" s="16"/>
    </row>
    <row r="16" spans="1:18" x14ac:dyDescent="0.25">
      <c r="B16" s="9"/>
      <c r="C16" s="8" t="s">
        <v>0</v>
      </c>
      <c r="D16" s="8" t="s">
        <v>2</v>
      </c>
      <c r="E16" s="8" t="s">
        <v>3</v>
      </c>
      <c r="F16" s="8" t="s">
        <v>1</v>
      </c>
      <c r="G16" s="8" t="s">
        <v>11</v>
      </c>
      <c r="H16" s="18" t="s">
        <v>12</v>
      </c>
      <c r="I16" s="13" t="s">
        <v>4</v>
      </c>
      <c r="K16" s="16"/>
      <c r="L16" s="16"/>
      <c r="M16" s="16"/>
      <c r="N16" s="16"/>
      <c r="O16" s="16"/>
      <c r="P16" s="16"/>
      <c r="Q16" s="12"/>
      <c r="R16" s="12"/>
    </row>
    <row r="17" spans="1:18" x14ac:dyDescent="0.25">
      <c r="B17" s="10" t="s">
        <v>6</v>
      </c>
      <c r="C17" s="6">
        <v>629331</v>
      </c>
      <c r="D17" s="6">
        <v>18672</v>
      </c>
      <c r="E17" s="6">
        <v>41531</v>
      </c>
      <c r="F17" s="6">
        <v>67550435</v>
      </c>
      <c r="G17" s="6">
        <f xml:space="preserve"> C17 / (C17 + D17)</f>
        <v>0.97118531858648804</v>
      </c>
      <c r="H17" s="17">
        <f xml:space="preserve"> C17 / (C17+E17)</f>
        <v>0.9380930802460119</v>
      </c>
      <c r="I17" s="20">
        <f xml:space="preserve"> 2 * G17 * H17 / (G17+H17)</f>
        <v>0.95435241666129589</v>
      </c>
      <c r="K17" s="6"/>
      <c r="L17" s="6"/>
      <c r="M17" s="6"/>
      <c r="N17" s="6"/>
      <c r="O17" s="6"/>
      <c r="P17" s="6"/>
      <c r="Q17" s="16"/>
      <c r="R17" s="16"/>
    </row>
    <row r="18" spans="1:18" x14ac:dyDescent="0.25">
      <c r="B18" s="10" t="s">
        <v>7</v>
      </c>
      <c r="C18" s="6">
        <v>4689953</v>
      </c>
      <c r="D18" s="6">
        <v>451533</v>
      </c>
      <c r="E18" s="6">
        <v>138237</v>
      </c>
      <c r="F18" s="6">
        <v>366261771</v>
      </c>
      <c r="G18" s="6">
        <f xml:space="preserve"> C18 / (C18 + D18)</f>
        <v>0.91217850247963328</v>
      </c>
      <c r="H18" s="16">
        <f xml:space="preserve"> C18 / (C18+E18)</f>
        <v>0.97136877380550479</v>
      </c>
      <c r="I18" s="14">
        <f xml:space="preserve"> 2 * G18 * H18 / (G18+H18)</f>
        <v>0.94084361417562623</v>
      </c>
      <c r="K18" s="6"/>
      <c r="L18" s="6"/>
      <c r="M18" s="6"/>
      <c r="N18" s="6"/>
      <c r="O18" s="6"/>
      <c r="P18" s="6"/>
      <c r="Q18" s="16"/>
      <c r="R18" s="16"/>
    </row>
    <row r="19" spans="1:18" x14ac:dyDescent="0.25">
      <c r="B19" s="10" t="s">
        <v>8</v>
      </c>
      <c r="C19" s="6">
        <v>5197678</v>
      </c>
      <c r="D19" s="6">
        <v>360455</v>
      </c>
      <c r="E19" s="6">
        <v>260311</v>
      </c>
      <c r="F19" s="6">
        <v>86294014</v>
      </c>
      <c r="G19" s="6">
        <f xml:space="preserve"> C19 / (C19 + D19)</f>
        <v>0.93514818734996086</v>
      </c>
      <c r="H19" s="16">
        <f xml:space="preserve"> C19 / (C19+E19)</f>
        <v>0.95230642641456409</v>
      </c>
      <c r="I19" s="14">
        <f xml:space="preserve"> 2 * G18 * H18 / (G18+H18)</f>
        <v>0.94084361417562623</v>
      </c>
      <c r="K19" s="6"/>
      <c r="L19" s="6"/>
      <c r="M19" s="6"/>
      <c r="N19" s="6"/>
      <c r="O19" s="6"/>
      <c r="P19" s="6"/>
      <c r="Q19" s="16"/>
      <c r="R19" s="16"/>
    </row>
    <row r="20" spans="1:18" ht="15.75" thickBot="1" x14ac:dyDescent="0.3">
      <c r="B20" s="11" t="s">
        <v>9</v>
      </c>
      <c r="C20" s="7">
        <v>8177461</v>
      </c>
      <c r="D20" s="7">
        <v>172398</v>
      </c>
      <c r="E20" s="7">
        <v>464633</v>
      </c>
      <c r="F20" s="7">
        <v>116366288</v>
      </c>
      <c r="G20" s="7">
        <f xml:space="preserve"> C20 / (C20 + D20)</f>
        <v>0.97935318428730356</v>
      </c>
      <c r="H20" s="19">
        <f xml:space="preserve"> C20 / (C20+E20)</f>
        <v>0.94623606269499039</v>
      </c>
      <c r="I20" s="15">
        <f xml:space="preserve"> 2 * G18 * H18 / (G18+H18)</f>
        <v>0.94084361417562623</v>
      </c>
      <c r="K20" s="6"/>
      <c r="L20" s="6"/>
      <c r="M20" s="6"/>
      <c r="N20" s="6"/>
      <c r="O20" s="6"/>
      <c r="P20" s="6"/>
      <c r="Q20" s="16"/>
      <c r="R20" s="16"/>
    </row>
    <row r="21" spans="1:18" ht="15.75" thickBot="1" x14ac:dyDescent="0.3">
      <c r="A21" s="21" t="s">
        <v>17</v>
      </c>
      <c r="B21" t="s">
        <v>22</v>
      </c>
      <c r="D21" s="1"/>
      <c r="E21" s="1"/>
      <c r="F21" s="1"/>
      <c r="G21" s="1"/>
      <c r="H21" s="1"/>
      <c r="I21" s="1"/>
      <c r="K21" s="23" t="s">
        <v>26</v>
      </c>
      <c r="L21" s="16">
        <v>211.53024070938534</v>
      </c>
      <c r="M21" s="16" t="s">
        <v>29</v>
      </c>
      <c r="N21" s="16"/>
      <c r="O21" s="16"/>
      <c r="P21" s="16"/>
      <c r="Q21" s="16"/>
      <c r="R21" s="16"/>
    </row>
    <row r="22" spans="1:18" x14ac:dyDescent="0.25">
      <c r="B22" s="9"/>
      <c r="C22" s="8" t="s">
        <v>0</v>
      </c>
      <c r="D22" s="8" t="s">
        <v>2</v>
      </c>
      <c r="E22" s="8" t="s">
        <v>3</v>
      </c>
      <c r="F22" s="8" t="s">
        <v>1</v>
      </c>
      <c r="G22" s="8" t="s">
        <v>11</v>
      </c>
      <c r="H22" s="18" t="s">
        <v>12</v>
      </c>
      <c r="I22" s="13" t="s">
        <v>4</v>
      </c>
      <c r="K22" s="16"/>
      <c r="L22" s="16"/>
      <c r="M22" s="16"/>
      <c r="N22" s="16"/>
      <c r="O22" s="16"/>
      <c r="P22" s="16"/>
      <c r="Q22" s="12"/>
      <c r="R22" s="12"/>
    </row>
    <row r="23" spans="1:18" x14ac:dyDescent="0.25">
      <c r="B23" s="10" t="s">
        <v>6</v>
      </c>
      <c r="C23" s="6">
        <v>650202</v>
      </c>
      <c r="D23" s="6">
        <v>20598</v>
      </c>
      <c r="E23" s="6">
        <v>20660</v>
      </c>
      <c r="F23" s="6">
        <v>67548509</v>
      </c>
      <c r="G23" s="6">
        <f xml:space="preserve"> C23 / (C23 + D23)</f>
        <v>0.96929338103756713</v>
      </c>
      <c r="H23" s="17">
        <f xml:space="preserve"> C23 / (C23+E23)</f>
        <v>0.96920380048355692</v>
      </c>
      <c r="I23" s="20">
        <f xml:space="preserve"> 2 * G23 * H23 / (G23+H23)</f>
        <v>0.96924858869074326</v>
      </c>
      <c r="K23" s="6"/>
      <c r="L23" s="6"/>
      <c r="M23" s="6"/>
      <c r="N23" s="6"/>
      <c r="O23" s="6"/>
      <c r="P23" s="6"/>
      <c r="Q23" s="16"/>
      <c r="R23" s="16"/>
    </row>
    <row r="24" spans="1:18" x14ac:dyDescent="0.25">
      <c r="B24" s="10" t="s">
        <v>7</v>
      </c>
      <c r="C24" s="6">
        <v>4031131</v>
      </c>
      <c r="D24" s="6">
        <v>507478</v>
      </c>
      <c r="E24" s="6">
        <v>797059</v>
      </c>
      <c r="F24" s="6">
        <v>366205826</v>
      </c>
      <c r="G24" s="6">
        <f xml:space="preserve"> C24 / (C24 + D24)</f>
        <v>0.88818644655223655</v>
      </c>
      <c r="H24" s="16">
        <f xml:space="preserve"> C24 / (C24+E24)</f>
        <v>0.83491556877421969</v>
      </c>
      <c r="I24" s="14">
        <f xml:space="preserve"> 2 * G24 * H24 / (G24+H24)</f>
        <v>0.86072755484557739</v>
      </c>
      <c r="K24" s="6"/>
      <c r="L24" s="6"/>
      <c r="M24" s="6"/>
      <c r="N24" s="6"/>
      <c r="O24" s="6"/>
      <c r="P24" s="6"/>
      <c r="Q24" s="16"/>
      <c r="R24" s="16"/>
    </row>
    <row r="25" spans="1:18" x14ac:dyDescent="0.25">
      <c r="B25" s="10" t="s">
        <v>8</v>
      </c>
      <c r="C25" s="6">
        <v>5202009</v>
      </c>
      <c r="D25" s="6">
        <v>425531</v>
      </c>
      <c r="E25" s="6">
        <v>255980</v>
      </c>
      <c r="F25" s="6">
        <v>86228938</v>
      </c>
      <c r="G25" s="6">
        <f xml:space="preserve"> C25 / (C25 + D25)</f>
        <v>0.9243841891839063</v>
      </c>
      <c r="H25" s="16">
        <f xml:space="preserve"> C25 / (C25+E25)</f>
        <v>0.95309994212153959</v>
      </c>
      <c r="I25" s="14">
        <f xml:space="preserve"> 2 * G24 * H24 / (G24+H24)</f>
        <v>0.86072755484557739</v>
      </c>
      <c r="K25" s="6"/>
      <c r="L25" s="6"/>
      <c r="M25" s="6"/>
      <c r="N25" s="6"/>
      <c r="O25" s="6"/>
      <c r="P25" s="6"/>
      <c r="Q25" s="16"/>
      <c r="R25" s="16"/>
    </row>
    <row r="26" spans="1:18" ht="15.75" thickBot="1" x14ac:dyDescent="0.3">
      <c r="B26" s="11" t="s">
        <v>9</v>
      </c>
      <c r="C26" s="7">
        <v>8022418</v>
      </c>
      <c r="D26" s="7">
        <v>211151</v>
      </c>
      <c r="E26" s="7">
        <v>619676</v>
      </c>
      <c r="F26" s="7">
        <v>116327535</v>
      </c>
      <c r="G26" s="7">
        <f xml:space="preserve"> C26 / (C26 + D26)</f>
        <v>0.97435486360775014</v>
      </c>
      <c r="H26" s="19">
        <f xml:space="preserve"> C26 / (C26+E26)</f>
        <v>0.92829561909416858</v>
      </c>
      <c r="I26" s="15">
        <f xml:space="preserve"> 2 * G24 * H24 / (G24+H24)</f>
        <v>0.86072755484557739</v>
      </c>
      <c r="K26" s="6"/>
      <c r="L26" s="6"/>
      <c r="M26" s="6"/>
      <c r="N26" s="6"/>
      <c r="O26" s="6"/>
      <c r="P26" s="6"/>
      <c r="Q26" s="16"/>
      <c r="R26" s="16"/>
    </row>
    <row r="27" spans="1:18" x14ac:dyDescent="0.25">
      <c r="D27" s="1"/>
      <c r="I27" s="1"/>
      <c r="K27" s="16"/>
      <c r="L27" s="16"/>
      <c r="M27" s="16"/>
      <c r="N27" s="16"/>
      <c r="O27" s="16"/>
      <c r="P27" s="16"/>
      <c r="Q27" s="16"/>
      <c r="R27" s="16"/>
    </row>
    <row r="28" spans="1:18" ht="15.75" thickBot="1" x14ac:dyDescent="0.3">
      <c r="A28" s="21" t="s">
        <v>19</v>
      </c>
      <c r="B28" t="s">
        <v>18</v>
      </c>
      <c r="K28" s="23" t="s">
        <v>27</v>
      </c>
      <c r="L28" s="16">
        <v>20.170695605977169</v>
      </c>
      <c r="M28" s="16" t="s">
        <v>29</v>
      </c>
      <c r="N28" s="16"/>
      <c r="O28" s="16"/>
      <c r="P28" s="16"/>
      <c r="Q28" s="16"/>
      <c r="R28" s="16"/>
    </row>
    <row r="29" spans="1:18" x14ac:dyDescent="0.25">
      <c r="B29" s="9"/>
      <c r="C29" s="8" t="s">
        <v>0</v>
      </c>
      <c r="D29" s="8" t="s">
        <v>2</v>
      </c>
      <c r="E29" s="8" t="s">
        <v>3</v>
      </c>
      <c r="F29" s="8" t="s">
        <v>1</v>
      </c>
      <c r="G29" s="8" t="s">
        <v>11</v>
      </c>
      <c r="H29" s="18" t="s">
        <v>12</v>
      </c>
      <c r="I29" s="13" t="s">
        <v>4</v>
      </c>
      <c r="J29" s="1"/>
      <c r="K29" s="16"/>
      <c r="L29" s="16"/>
      <c r="M29" s="16"/>
      <c r="N29" s="16"/>
      <c r="O29" s="16"/>
      <c r="P29" s="16"/>
      <c r="Q29" s="12"/>
      <c r="R29" s="12"/>
    </row>
    <row r="30" spans="1:18" x14ac:dyDescent="0.25">
      <c r="B30" s="10" t="s">
        <v>6</v>
      </c>
      <c r="C30" s="6">
        <v>659563</v>
      </c>
      <c r="D30" s="6">
        <v>95654</v>
      </c>
      <c r="E30" s="6">
        <v>11299</v>
      </c>
      <c r="F30" s="6">
        <v>67473453</v>
      </c>
      <c r="G30" s="6">
        <f xml:space="preserve"> C30 / (C30 + D30)</f>
        <v>0.87334236385038999</v>
      </c>
      <c r="H30" s="17">
        <f xml:space="preserve"> C30 / (C30+E30)</f>
        <v>0.98315748991595886</v>
      </c>
      <c r="I30" s="20">
        <f xml:space="preserve"> 2 * G30 * H30 / (G30+H30)</f>
        <v>0.92500205107851663</v>
      </c>
      <c r="J30" s="1"/>
      <c r="K30" s="6"/>
      <c r="L30" s="6"/>
      <c r="M30" s="6"/>
      <c r="N30" s="6"/>
      <c r="O30" s="6"/>
      <c r="P30" s="6"/>
      <c r="Q30" s="16"/>
      <c r="R30" s="16"/>
    </row>
    <row r="31" spans="1:18" x14ac:dyDescent="0.25">
      <c r="B31" s="10" t="s">
        <v>7</v>
      </c>
      <c r="C31" s="6">
        <v>4351746</v>
      </c>
      <c r="D31" s="6">
        <v>837867</v>
      </c>
      <c r="E31" s="6">
        <v>476444</v>
      </c>
      <c r="F31" s="6">
        <v>365875437</v>
      </c>
      <c r="G31" s="6">
        <f xml:space="preserve"> C31 / (C31 + D31)</f>
        <v>0.83854923286187233</v>
      </c>
      <c r="H31" s="16">
        <f xml:space="preserve"> C31 / (C31+E31)</f>
        <v>0.90132037057365177</v>
      </c>
      <c r="I31" s="14">
        <f xml:space="preserve"> 2 * G31 * H31 / (G31+H31)</f>
        <v>0.8688024709609482</v>
      </c>
      <c r="J31" s="1"/>
      <c r="K31" s="6"/>
      <c r="L31" s="6"/>
      <c r="M31" s="6"/>
      <c r="N31" s="6"/>
      <c r="O31" s="6"/>
      <c r="P31" s="6"/>
      <c r="Q31" s="16"/>
      <c r="R31" s="16"/>
    </row>
    <row r="32" spans="1:18" x14ac:dyDescent="0.25">
      <c r="B32" s="10" t="s">
        <v>8</v>
      </c>
      <c r="C32" s="6">
        <v>5217371</v>
      </c>
      <c r="D32" s="6">
        <v>364925</v>
      </c>
      <c r="E32" s="6">
        <v>240618</v>
      </c>
      <c r="F32" s="6">
        <v>86289544</v>
      </c>
      <c r="G32" s="6">
        <f xml:space="preserve"> C32 / (C32 + D32)</f>
        <v>0.93462815300371027</v>
      </c>
      <c r="H32" s="16">
        <f xml:space="preserve"> C32 / (C32+E32)</f>
        <v>0.95591453189077513</v>
      </c>
      <c r="I32" s="14">
        <f xml:space="preserve"> 2 * G31 * H31 / (G31+H31)</f>
        <v>0.8688024709609482</v>
      </c>
      <c r="J32" s="1"/>
      <c r="K32" s="6"/>
      <c r="L32" s="6"/>
      <c r="M32" s="6"/>
      <c r="N32" s="6"/>
      <c r="O32" s="6"/>
      <c r="P32" s="6"/>
      <c r="Q32" s="16"/>
      <c r="R32" s="16"/>
    </row>
    <row r="33" spans="1:18" ht="15.75" thickBot="1" x14ac:dyDescent="0.3">
      <c r="B33" s="11" t="s">
        <v>9</v>
      </c>
      <c r="C33" s="7">
        <v>5816237</v>
      </c>
      <c r="D33" s="7">
        <v>335351</v>
      </c>
      <c r="E33" s="7">
        <v>2825857</v>
      </c>
      <c r="F33" s="7">
        <v>116203335</v>
      </c>
      <c r="G33" s="7">
        <f xml:space="preserve"> C33 / (C33 + D33)</f>
        <v>0.94548545838895581</v>
      </c>
      <c r="H33" s="19">
        <f xml:space="preserve"> C33 / (C33+E33)</f>
        <v>0.67301246665449366</v>
      </c>
      <c r="I33" s="15">
        <f xml:space="preserve"> 2 * G31 * H31 / (G31+H31)</f>
        <v>0.8688024709609482</v>
      </c>
      <c r="K33" s="6"/>
      <c r="L33" s="6"/>
      <c r="M33" s="6"/>
      <c r="N33" s="6"/>
      <c r="O33" s="6"/>
      <c r="P33" s="6"/>
      <c r="Q33" s="16"/>
      <c r="R33" s="16"/>
    </row>
    <row r="34" spans="1:18" x14ac:dyDescent="0.25">
      <c r="K34" s="16"/>
      <c r="L34" s="16"/>
      <c r="M34" s="16"/>
      <c r="N34" s="16"/>
      <c r="O34" s="16"/>
      <c r="P34" s="16"/>
      <c r="Q34" s="16"/>
      <c r="R34" s="16"/>
    </row>
    <row r="35" spans="1:18" ht="15.75" thickBot="1" x14ac:dyDescent="0.3">
      <c r="A35" s="21" t="s">
        <v>21</v>
      </c>
      <c r="B35" t="s">
        <v>20</v>
      </c>
      <c r="G35" s="1"/>
      <c r="H35" s="1"/>
      <c r="I35" s="1"/>
      <c r="J35" s="1"/>
      <c r="K35" s="23" t="s">
        <v>28</v>
      </c>
      <c r="L35" s="16">
        <v>19.041692539859</v>
      </c>
      <c r="M35" s="16" t="s">
        <v>29</v>
      </c>
      <c r="N35" s="16"/>
      <c r="O35" s="16"/>
      <c r="P35" s="16"/>
      <c r="Q35" s="16"/>
      <c r="R35" s="16"/>
    </row>
    <row r="36" spans="1:18" x14ac:dyDescent="0.25">
      <c r="B36" s="9"/>
      <c r="C36" s="8" t="s">
        <v>0</v>
      </c>
      <c r="D36" s="8" t="s">
        <v>2</v>
      </c>
      <c r="E36" s="8" t="s">
        <v>3</v>
      </c>
      <c r="F36" s="8" t="s">
        <v>1</v>
      </c>
      <c r="G36" s="8" t="s">
        <v>11</v>
      </c>
      <c r="H36" s="18" t="s">
        <v>12</v>
      </c>
      <c r="I36" s="13" t="s">
        <v>4</v>
      </c>
      <c r="J36" s="1"/>
      <c r="K36" s="16"/>
      <c r="L36" s="16"/>
      <c r="M36" s="16"/>
      <c r="N36" s="16"/>
      <c r="O36" s="16"/>
      <c r="P36" s="16"/>
      <c r="Q36" s="12"/>
      <c r="R36" s="12"/>
    </row>
    <row r="37" spans="1:18" x14ac:dyDescent="0.25">
      <c r="B37" s="10" t="s">
        <v>6</v>
      </c>
      <c r="C37" s="6">
        <v>660609</v>
      </c>
      <c r="D37" s="6">
        <v>35087</v>
      </c>
      <c r="E37" s="6">
        <v>10253</v>
      </c>
      <c r="F37" s="6">
        <v>67534020</v>
      </c>
      <c r="G37" s="6">
        <f xml:space="preserve"> C37 / (C37 + D37)</f>
        <v>0.94956561486626345</v>
      </c>
      <c r="H37" s="17">
        <f xml:space="preserve"> C37 / (C37+E37)</f>
        <v>0.98471667794568774</v>
      </c>
      <c r="I37" s="20">
        <f xml:space="preserve"> 2 * G37 * H37 / (G37+H37)</f>
        <v>0.96682175216858701</v>
      </c>
      <c r="J37" s="1"/>
      <c r="K37" s="6"/>
      <c r="L37" s="6"/>
      <c r="M37" s="6"/>
      <c r="N37" s="6"/>
      <c r="O37" s="6"/>
      <c r="P37" s="6"/>
      <c r="Q37" s="16"/>
      <c r="R37" s="16"/>
    </row>
    <row r="38" spans="1:18" x14ac:dyDescent="0.25">
      <c r="B38" s="10" t="s">
        <v>7</v>
      </c>
      <c r="C38" s="6">
        <v>4660935</v>
      </c>
      <c r="D38" s="6">
        <v>585945</v>
      </c>
      <c r="E38" s="6">
        <v>167255</v>
      </c>
      <c r="F38" s="6">
        <v>366127359</v>
      </c>
      <c r="G38" s="6">
        <f xml:space="preserve"> C38 / (C38 + D38)</f>
        <v>0.88832506175098347</v>
      </c>
      <c r="H38" s="16">
        <f xml:space="preserve"> C38 / (C38+E38)</f>
        <v>0.96535865407119437</v>
      </c>
      <c r="I38" s="14">
        <f xml:space="preserve"> 2 * G38 * H38 / (G38+H38)</f>
        <v>0.92524121420496341</v>
      </c>
      <c r="J38" s="1"/>
      <c r="K38" s="6"/>
      <c r="L38" s="6"/>
      <c r="M38" s="6"/>
      <c r="N38" s="6"/>
      <c r="O38" s="6"/>
      <c r="P38" s="6"/>
      <c r="Q38" s="16"/>
      <c r="R38" s="16"/>
    </row>
    <row r="39" spans="1:18" x14ac:dyDescent="0.25">
      <c r="B39" s="10" t="s">
        <v>8</v>
      </c>
      <c r="C39" s="6">
        <v>5308598</v>
      </c>
      <c r="D39" s="6">
        <v>374910</v>
      </c>
      <c r="E39" s="6">
        <v>149391</v>
      </c>
      <c r="F39" s="6">
        <v>86279559</v>
      </c>
      <c r="G39" s="6">
        <f xml:space="preserve"> C39 / (C39 + D39)</f>
        <v>0.93403545838239344</v>
      </c>
      <c r="H39" s="16">
        <f xml:space="preserve"> C39 / (C39+E39)</f>
        <v>0.9726289298127937</v>
      </c>
      <c r="I39" s="14">
        <f xml:space="preserve"> 2 * G38 * H38 / (G38+H38)</f>
        <v>0.92524121420496341</v>
      </c>
      <c r="K39" s="6"/>
      <c r="L39" s="6"/>
      <c r="M39" s="6"/>
      <c r="N39" s="6"/>
      <c r="O39" s="6"/>
      <c r="P39" s="6"/>
      <c r="Q39" s="16"/>
      <c r="R39" s="16"/>
    </row>
    <row r="40" spans="1:18" ht="15.75" thickBot="1" x14ac:dyDescent="0.3">
      <c r="B40" s="11" t="s">
        <v>9</v>
      </c>
      <c r="C40" s="7">
        <v>8313424</v>
      </c>
      <c r="D40" s="7">
        <v>125022</v>
      </c>
      <c r="E40" s="7">
        <v>328670</v>
      </c>
      <c r="F40" s="7">
        <v>116413664</v>
      </c>
      <c r="G40" s="7">
        <f xml:space="preserve"> C40 / (C40 + D40)</f>
        <v>0.98518423889896312</v>
      </c>
      <c r="H40" s="19">
        <f xml:space="preserve"> C40 / (C40+E40)</f>
        <v>0.96196870804691548</v>
      </c>
      <c r="I40" s="15">
        <f xml:space="preserve"> 2 * G38 * H38 / (G38+H38)</f>
        <v>0.92524121420496341</v>
      </c>
      <c r="K40" s="6"/>
      <c r="L40" s="6"/>
      <c r="M40" s="6"/>
      <c r="N40" s="6"/>
      <c r="O40" s="6"/>
      <c r="P40" s="6"/>
      <c r="Q40" s="16"/>
      <c r="R40" s="16"/>
    </row>
    <row r="41" spans="1:18" x14ac:dyDescent="0.25">
      <c r="M41" s="1"/>
      <c r="N41" s="1"/>
      <c r="O41" s="1"/>
      <c r="P41" s="1"/>
      <c r="Q41" s="1"/>
      <c r="R41" s="1"/>
    </row>
    <row r="42" spans="1:18" x14ac:dyDescent="0.25">
      <c r="M42" s="1"/>
      <c r="N42" s="1"/>
      <c r="O42" s="1"/>
      <c r="P42" s="1"/>
      <c r="Q42" s="1"/>
      <c r="R42" s="1"/>
    </row>
    <row r="43" spans="1:18" x14ac:dyDescent="0.25">
      <c r="M43" s="1"/>
      <c r="N43" s="1"/>
      <c r="O43" s="1"/>
      <c r="P43" s="1"/>
      <c r="Q43" s="1"/>
      <c r="R43" s="1"/>
    </row>
    <row r="44" spans="1:18" ht="15.75" thickBot="1" x14ac:dyDescent="0.3">
      <c r="M44" s="1"/>
      <c r="N44" s="1"/>
      <c r="O44" s="1"/>
      <c r="P44" s="1"/>
      <c r="Q44" s="1"/>
      <c r="R44" s="1"/>
    </row>
    <row r="45" spans="1:18" x14ac:dyDescent="0.25">
      <c r="A45" s="24" t="s">
        <v>30</v>
      </c>
      <c r="B45" s="3"/>
      <c r="C45" s="30" t="s">
        <v>11</v>
      </c>
      <c r="D45" s="4" t="s">
        <v>12</v>
      </c>
      <c r="E45" s="5" t="s">
        <v>31</v>
      </c>
      <c r="L45" s="12"/>
      <c r="M45" s="12"/>
      <c r="N45" s="22"/>
    </row>
    <row r="46" spans="1:18" x14ac:dyDescent="0.25">
      <c r="B46" s="29" t="s">
        <v>23</v>
      </c>
      <c r="C46" s="31">
        <v>0.77976616934891796</v>
      </c>
      <c r="D46" s="17">
        <v>0.97112343025975301</v>
      </c>
      <c r="E46" s="20">
        <v>0.86498794366917997</v>
      </c>
      <c r="L46" s="12"/>
      <c r="M46" s="12"/>
      <c r="N46" s="22"/>
    </row>
    <row r="47" spans="1:18" x14ac:dyDescent="0.25">
      <c r="B47" s="25" t="s">
        <v>24</v>
      </c>
      <c r="C47" s="32">
        <v>0.82209895836847702</v>
      </c>
      <c r="D47" s="16">
        <v>0.95986030752352103</v>
      </c>
      <c r="E47" s="14">
        <v>0.88565454227634299</v>
      </c>
      <c r="L47" s="12"/>
      <c r="M47" s="12"/>
      <c r="N47" s="22"/>
    </row>
    <row r="48" spans="1:18" x14ac:dyDescent="0.25">
      <c r="B48" s="25" t="s">
        <v>25</v>
      </c>
      <c r="C48" s="32">
        <v>0.95281041008680201</v>
      </c>
      <c r="D48" s="16">
        <v>0.93483790458353799</v>
      </c>
      <c r="E48" s="14">
        <v>0.94373859824252704</v>
      </c>
      <c r="L48" s="12"/>
      <c r="M48" s="12"/>
      <c r="N48" s="22"/>
    </row>
    <row r="49" spans="1:14" x14ac:dyDescent="0.25">
      <c r="B49" s="25" t="s">
        <v>26</v>
      </c>
      <c r="C49" s="32">
        <v>0.98607559662565303</v>
      </c>
      <c r="D49" s="16">
        <v>0.94320411466351295</v>
      </c>
      <c r="E49" s="14">
        <v>0.96416352140572803</v>
      </c>
      <c r="L49" s="12"/>
      <c r="M49" s="12"/>
      <c r="N49" s="22"/>
    </row>
    <row r="50" spans="1:14" x14ac:dyDescent="0.25">
      <c r="B50" s="25" t="s">
        <v>27</v>
      </c>
      <c r="C50" s="32">
        <v>0.93375463063848296</v>
      </c>
      <c r="D50" s="16">
        <v>0.91341754325299096</v>
      </c>
      <c r="E50" s="14">
        <v>0.92347413281141999</v>
      </c>
      <c r="L50" s="12"/>
      <c r="M50" s="12"/>
      <c r="N50" s="22"/>
    </row>
    <row r="51" spans="1:14" x14ac:dyDescent="0.25">
      <c r="B51" s="25" t="s">
        <v>28</v>
      </c>
      <c r="C51" s="32">
        <v>0.994724746011173</v>
      </c>
      <c r="D51" s="16">
        <v>0.87089216187190299</v>
      </c>
      <c r="E51" s="14">
        <v>0.92869868498795105</v>
      </c>
      <c r="L51" s="12"/>
      <c r="M51" s="12"/>
      <c r="N51" s="22"/>
    </row>
    <row r="52" spans="1:14" x14ac:dyDescent="0.25">
      <c r="B52" s="26" t="s">
        <v>5</v>
      </c>
      <c r="C52" s="33">
        <v>0.93139708369482199</v>
      </c>
      <c r="D52" s="16">
        <v>0.93686465839341193</v>
      </c>
      <c r="E52" s="14">
        <v>0.91122593707270261</v>
      </c>
      <c r="L52" s="12"/>
      <c r="M52" s="12"/>
      <c r="N52" s="22"/>
    </row>
    <row r="53" spans="1:14" x14ac:dyDescent="0.25">
      <c r="B53" s="26" t="s">
        <v>13</v>
      </c>
      <c r="C53" s="32">
        <v>0.93383934053494422</v>
      </c>
      <c r="D53" s="16">
        <v>0.95553087410033255</v>
      </c>
      <c r="E53" s="14">
        <v>0.92123588714331295</v>
      </c>
      <c r="L53" s="12"/>
      <c r="M53" s="12"/>
      <c r="N53" s="22"/>
    </row>
    <row r="54" spans="1:14" x14ac:dyDescent="0.25">
      <c r="B54" s="27" t="s">
        <v>16</v>
      </c>
      <c r="C54" s="33">
        <v>0.93514818734996086</v>
      </c>
      <c r="D54" s="16">
        <v>0.95230642641456409</v>
      </c>
      <c r="E54" s="14">
        <v>0.94084361417562623</v>
      </c>
      <c r="L54" s="12"/>
      <c r="M54" s="12"/>
      <c r="N54" s="22"/>
    </row>
    <row r="55" spans="1:14" x14ac:dyDescent="0.25">
      <c r="B55" s="27" t="s">
        <v>17</v>
      </c>
      <c r="C55" s="33">
        <v>0.9243841891839063</v>
      </c>
      <c r="D55" s="16">
        <v>0.95309994212153959</v>
      </c>
      <c r="E55" s="14">
        <v>0.86072755484557739</v>
      </c>
      <c r="L55" s="12"/>
      <c r="M55" s="12"/>
      <c r="N55" s="22"/>
    </row>
    <row r="56" spans="1:14" x14ac:dyDescent="0.25">
      <c r="B56" s="27" t="s">
        <v>19</v>
      </c>
      <c r="C56" s="32">
        <v>0.93462815300371027</v>
      </c>
      <c r="D56" s="16">
        <v>0.95591453189077513</v>
      </c>
      <c r="E56" s="14">
        <v>0.8688024709609482</v>
      </c>
      <c r="L56" s="12"/>
      <c r="M56" s="12"/>
      <c r="N56" s="22"/>
    </row>
    <row r="57" spans="1:14" ht="15.75" thickBot="1" x14ac:dyDescent="0.3">
      <c r="B57" s="28" t="s">
        <v>21</v>
      </c>
      <c r="C57" s="34">
        <v>0.93403545838239344</v>
      </c>
      <c r="D57" s="19">
        <v>0.9726289298127937</v>
      </c>
      <c r="E57" s="15">
        <v>0.92524121420496341</v>
      </c>
      <c r="L57" s="12"/>
      <c r="M57" s="12"/>
      <c r="N57" s="22"/>
    </row>
    <row r="58" spans="1:14" ht="15.75" thickBot="1" x14ac:dyDescent="0.3"/>
    <row r="59" spans="1:14" x14ac:dyDescent="0.25">
      <c r="A59" s="24" t="s">
        <v>6</v>
      </c>
      <c r="B59" s="3"/>
      <c r="C59" s="30" t="s">
        <v>11</v>
      </c>
      <c r="D59" s="4" t="s">
        <v>12</v>
      </c>
      <c r="E59" s="5" t="s">
        <v>31</v>
      </c>
    </row>
    <row r="60" spans="1:14" x14ac:dyDescent="0.25">
      <c r="B60" s="29" t="s">
        <v>23</v>
      </c>
      <c r="C60" s="31">
        <v>0.40388573180106402</v>
      </c>
      <c r="D60" s="17">
        <v>0.98991744949035698</v>
      </c>
      <c r="E60" s="20">
        <v>0.573701565438544</v>
      </c>
    </row>
    <row r="61" spans="1:14" x14ac:dyDescent="0.25">
      <c r="B61" s="25" t="s">
        <v>24</v>
      </c>
      <c r="C61" s="32">
        <v>0.51631051004197404</v>
      </c>
      <c r="D61" s="16">
        <v>0.97471462089073402</v>
      </c>
      <c r="E61" s="14">
        <v>0.675046171411818</v>
      </c>
    </row>
    <row r="62" spans="1:14" x14ac:dyDescent="0.25">
      <c r="B62" s="25" t="s">
        <v>25</v>
      </c>
      <c r="C62" s="32">
        <v>0.61753948422764504</v>
      </c>
      <c r="D62" s="16">
        <v>0.97071677930781597</v>
      </c>
      <c r="E62" s="14">
        <v>0.75486047558909597</v>
      </c>
    </row>
    <row r="63" spans="1:14" x14ac:dyDescent="0.25">
      <c r="B63" s="25" t="s">
        <v>26</v>
      </c>
      <c r="C63" s="32">
        <v>0.79607025612905202</v>
      </c>
      <c r="D63" s="16">
        <v>0.98246733307297096</v>
      </c>
      <c r="E63" s="14">
        <v>0.87950125566785198</v>
      </c>
    </row>
    <row r="64" spans="1:14" x14ac:dyDescent="0.25">
      <c r="B64" s="25" t="s">
        <v>27</v>
      </c>
      <c r="C64" s="32">
        <v>0.72611613266112895</v>
      </c>
      <c r="D64" s="16">
        <v>0.93905154860463103</v>
      </c>
      <c r="E64" s="14">
        <v>0.81896914828893297</v>
      </c>
    </row>
    <row r="65" spans="1:5" x14ac:dyDescent="0.25">
      <c r="B65" s="25" t="s">
        <v>28</v>
      </c>
      <c r="C65" s="32">
        <v>0.90012747604614396</v>
      </c>
      <c r="D65" s="16">
        <v>0.93361078731542402</v>
      </c>
      <c r="E65" s="14">
        <v>0.91656343589094402</v>
      </c>
    </row>
    <row r="66" spans="1:5" x14ac:dyDescent="0.25">
      <c r="B66" s="26" t="s">
        <v>5</v>
      </c>
      <c r="C66" s="32">
        <v>0.91620376369029455</v>
      </c>
      <c r="D66" s="16">
        <v>0.9802433287322877</v>
      </c>
      <c r="E66" s="14">
        <v>0.94714229646086212</v>
      </c>
    </row>
    <row r="67" spans="1:5" x14ac:dyDescent="0.25">
      <c r="B67" s="26" t="s">
        <v>13</v>
      </c>
      <c r="C67" s="32">
        <v>0.89020896242852554</v>
      </c>
      <c r="D67" s="16">
        <v>0.97863644087755752</v>
      </c>
      <c r="E67" s="14">
        <v>0.93233065622996336</v>
      </c>
    </row>
    <row r="68" spans="1:5" x14ac:dyDescent="0.25">
      <c r="B68" s="27" t="s">
        <v>16</v>
      </c>
      <c r="C68" s="32">
        <v>0.97118531858648804</v>
      </c>
      <c r="D68" s="16">
        <v>0.9380930802460119</v>
      </c>
      <c r="E68" s="14">
        <v>0.95435241666129589</v>
      </c>
    </row>
    <row r="69" spans="1:5" x14ac:dyDescent="0.25">
      <c r="B69" s="27" t="s">
        <v>17</v>
      </c>
      <c r="C69" s="32">
        <v>0.96929338103756713</v>
      </c>
      <c r="D69" s="16">
        <v>0.96920380048355692</v>
      </c>
      <c r="E69" s="14">
        <v>0.96924858869074326</v>
      </c>
    </row>
    <row r="70" spans="1:5" x14ac:dyDescent="0.25">
      <c r="B70" s="27" t="s">
        <v>19</v>
      </c>
      <c r="C70" s="33">
        <v>0.87334236385038999</v>
      </c>
      <c r="D70" s="16">
        <v>0.98315748991595886</v>
      </c>
      <c r="E70" s="14">
        <v>0.92500205107851663</v>
      </c>
    </row>
    <row r="71" spans="1:5" ht="15.75" thickBot="1" x14ac:dyDescent="0.3">
      <c r="B71" s="28" t="s">
        <v>21</v>
      </c>
      <c r="C71" s="34">
        <v>0.94956561486626345</v>
      </c>
      <c r="D71" s="19">
        <v>0.98471667794568774</v>
      </c>
      <c r="E71" s="15">
        <v>0.96682175216858701</v>
      </c>
    </row>
    <row r="72" spans="1:5" ht="15.75" thickBot="1" x14ac:dyDescent="0.3"/>
    <row r="73" spans="1:5" x14ac:dyDescent="0.25">
      <c r="A73" s="24" t="s">
        <v>7</v>
      </c>
      <c r="B73" s="3"/>
      <c r="C73" s="30" t="s">
        <v>11</v>
      </c>
      <c r="D73" s="4" t="s">
        <v>12</v>
      </c>
      <c r="E73" s="5" t="s">
        <v>31</v>
      </c>
    </row>
    <row r="74" spans="1:5" x14ac:dyDescent="0.25">
      <c r="B74" s="29" t="s">
        <v>23</v>
      </c>
      <c r="C74" s="31">
        <v>0.77976616934891796</v>
      </c>
      <c r="D74" s="17">
        <v>0.97112343025975301</v>
      </c>
      <c r="E74" s="20">
        <v>0.86498794366917997</v>
      </c>
    </row>
    <row r="75" spans="1:5" x14ac:dyDescent="0.25">
      <c r="B75" s="25" t="s">
        <v>24</v>
      </c>
      <c r="C75" s="32">
        <v>0.82209895836847702</v>
      </c>
      <c r="D75" s="16">
        <v>0.95986030752352103</v>
      </c>
      <c r="E75" s="14">
        <v>0.88565454227634299</v>
      </c>
    </row>
    <row r="76" spans="1:5" x14ac:dyDescent="0.25">
      <c r="B76" s="25" t="s">
        <v>25</v>
      </c>
      <c r="C76" s="32">
        <v>0.95281041008680201</v>
      </c>
      <c r="D76" s="16">
        <v>0.93483790458353799</v>
      </c>
      <c r="E76" s="14">
        <v>0.94373859824252704</v>
      </c>
    </row>
    <row r="77" spans="1:5" x14ac:dyDescent="0.25">
      <c r="B77" s="25" t="s">
        <v>26</v>
      </c>
      <c r="C77" s="32">
        <v>0.98607559662565303</v>
      </c>
      <c r="D77" s="16">
        <v>0.94320411466351295</v>
      </c>
      <c r="E77" s="14">
        <v>0.96416352140572803</v>
      </c>
    </row>
    <row r="78" spans="1:5" x14ac:dyDescent="0.25">
      <c r="B78" s="25" t="s">
        <v>27</v>
      </c>
      <c r="C78" s="32">
        <v>0.93375463063848296</v>
      </c>
      <c r="D78" s="16">
        <v>0.91341754325299096</v>
      </c>
      <c r="E78" s="14">
        <v>0.92347413281141999</v>
      </c>
    </row>
    <row r="79" spans="1:5" x14ac:dyDescent="0.25">
      <c r="B79" s="25" t="s">
        <v>28</v>
      </c>
      <c r="C79" s="32">
        <v>0.994724746011173</v>
      </c>
      <c r="D79" s="16">
        <v>0.87089216187190299</v>
      </c>
      <c r="E79" s="14">
        <v>0.92869868498795105</v>
      </c>
    </row>
    <row r="80" spans="1:5" x14ac:dyDescent="0.25">
      <c r="B80" s="26" t="s">
        <v>5</v>
      </c>
      <c r="C80" s="33">
        <v>0.93139708369482199</v>
      </c>
      <c r="D80" s="16">
        <v>0.93686465839341193</v>
      </c>
      <c r="E80" s="14">
        <v>0.91122593707270261</v>
      </c>
    </row>
    <row r="81" spans="1:6" x14ac:dyDescent="0.25">
      <c r="B81" s="26" t="s">
        <v>13</v>
      </c>
      <c r="C81" s="32">
        <v>0.93383934053494422</v>
      </c>
      <c r="D81" s="16">
        <v>0.95553087410033255</v>
      </c>
      <c r="E81" s="14">
        <v>0.92123588714331295</v>
      </c>
    </row>
    <row r="82" spans="1:6" x14ac:dyDescent="0.25">
      <c r="B82" s="27" t="s">
        <v>16</v>
      </c>
      <c r="C82" s="33">
        <v>0.93514818734996086</v>
      </c>
      <c r="D82" s="16">
        <v>0.95230642641456409</v>
      </c>
      <c r="E82" s="14">
        <v>0.94084361417562623</v>
      </c>
    </row>
    <row r="83" spans="1:6" x14ac:dyDescent="0.25">
      <c r="B83" s="27" t="s">
        <v>17</v>
      </c>
      <c r="C83" s="33">
        <v>0.9243841891839063</v>
      </c>
      <c r="D83" s="16">
        <v>0.95309994212153959</v>
      </c>
      <c r="E83" s="14">
        <v>0.86072755484557739</v>
      </c>
    </row>
    <row r="84" spans="1:6" x14ac:dyDescent="0.25">
      <c r="B84" s="27" t="s">
        <v>19</v>
      </c>
      <c r="C84" s="32">
        <v>0.93462815300371027</v>
      </c>
      <c r="D84" s="16">
        <v>0.95591453189077513</v>
      </c>
      <c r="E84" s="14">
        <v>0.8688024709609482</v>
      </c>
    </row>
    <row r="85" spans="1:6" ht="15.75" thickBot="1" x14ac:dyDescent="0.3">
      <c r="B85" s="28" t="s">
        <v>21</v>
      </c>
      <c r="C85" s="34">
        <v>0.93403545838239344</v>
      </c>
      <c r="D85" s="19">
        <v>0.9726289298127937</v>
      </c>
      <c r="E85" s="15">
        <v>0.92524121420496341</v>
      </c>
    </row>
    <row r="88" spans="1:6" x14ac:dyDescent="0.25">
      <c r="A88" s="35"/>
      <c r="B88" t="s">
        <v>34</v>
      </c>
      <c r="C88" s="16" t="s">
        <v>8</v>
      </c>
      <c r="D88" s="16" t="s">
        <v>33</v>
      </c>
      <c r="E88" s="16" t="s">
        <v>7</v>
      </c>
      <c r="F88" s="35" t="s">
        <v>32</v>
      </c>
    </row>
    <row r="89" spans="1:6" x14ac:dyDescent="0.25">
      <c r="A89" s="35" t="s">
        <v>23</v>
      </c>
      <c r="B89" s="16">
        <v>360</v>
      </c>
      <c r="C89" s="16">
        <v>0.86498794366917997</v>
      </c>
      <c r="D89" s="16">
        <v>0.573701565438544</v>
      </c>
      <c r="E89" s="16">
        <v>0.86498794366917997</v>
      </c>
      <c r="F89" s="35">
        <f xml:space="preserve"> AVERAGE(E46,E60,E74)</f>
        <v>0.76789248425896794</v>
      </c>
    </row>
    <row r="90" spans="1:6" x14ac:dyDescent="0.25">
      <c r="A90" s="35" t="s">
        <v>24</v>
      </c>
      <c r="B90" s="16">
        <v>21</v>
      </c>
      <c r="C90" s="16">
        <v>0.88565454227634299</v>
      </c>
      <c r="D90" s="16">
        <v>0.675046171411818</v>
      </c>
      <c r="E90" s="16">
        <v>0.88565454227634299</v>
      </c>
      <c r="F90" s="35">
        <f xml:space="preserve"> AVERAGE(E47,E61,E75)</f>
        <v>0.81545175198816799</v>
      </c>
    </row>
    <row r="91" spans="1:6" x14ac:dyDescent="0.25">
      <c r="A91" s="36" t="s">
        <v>25</v>
      </c>
      <c r="B91" s="16">
        <v>20</v>
      </c>
      <c r="C91" s="16">
        <v>0.94373859824252704</v>
      </c>
      <c r="D91" s="16">
        <v>0.75486047558909597</v>
      </c>
      <c r="E91" s="16">
        <v>0.94373859824252704</v>
      </c>
      <c r="F91" s="36">
        <f xml:space="preserve"> AVERAGE(E48,E62,E76)</f>
        <v>0.88077922402471664</v>
      </c>
    </row>
    <row r="92" spans="1:6" x14ac:dyDescent="0.25">
      <c r="A92" s="36" t="s">
        <v>26</v>
      </c>
      <c r="B92" s="16">
        <v>211</v>
      </c>
      <c r="C92" s="16">
        <v>0.96416352140572803</v>
      </c>
      <c r="D92" s="16">
        <v>0.87950125566785198</v>
      </c>
      <c r="E92" s="16">
        <v>0.96416352140572803</v>
      </c>
      <c r="F92" s="36">
        <f xml:space="preserve"> AVERAGE(E49,E63,E77)</f>
        <v>0.93594276615976935</v>
      </c>
    </row>
    <row r="93" spans="1:6" x14ac:dyDescent="0.25">
      <c r="A93" s="35" t="s">
        <v>27</v>
      </c>
      <c r="B93" s="16">
        <v>20</v>
      </c>
      <c r="C93" s="16">
        <v>0.92347413281141999</v>
      </c>
      <c r="D93" s="16">
        <v>0.81896914828893297</v>
      </c>
      <c r="E93" s="16">
        <v>0.92347413281141999</v>
      </c>
      <c r="F93" s="35">
        <f xml:space="preserve"> AVERAGE(E50,E64,E78)</f>
        <v>0.88863913797059091</v>
      </c>
    </row>
    <row r="94" spans="1:6" x14ac:dyDescent="0.25">
      <c r="A94" s="36" t="s">
        <v>28</v>
      </c>
      <c r="B94" s="16">
        <v>19</v>
      </c>
      <c r="C94" s="16">
        <v>0.92869868498795105</v>
      </c>
      <c r="D94" s="16">
        <v>0.91656343589094402</v>
      </c>
      <c r="E94" s="16">
        <v>0.92869868498795105</v>
      </c>
      <c r="F94" s="36">
        <f xml:space="preserve"> AVERAGE(E51,E65,E79)</f>
        <v>0.9246536019556153</v>
      </c>
    </row>
    <row r="95" spans="1:6" x14ac:dyDescent="0.25">
      <c r="A95" s="35" t="s">
        <v>5</v>
      </c>
      <c r="B95" t="s">
        <v>10</v>
      </c>
      <c r="C95" s="16">
        <v>0.91122593707270261</v>
      </c>
      <c r="D95" s="16">
        <v>0.94714229646086212</v>
      </c>
      <c r="E95" s="16">
        <v>0.91122593707270261</v>
      </c>
      <c r="F95" s="35">
        <f xml:space="preserve"> AVERAGE(E52,E66,E80)</f>
        <v>0.92319805686875578</v>
      </c>
    </row>
    <row r="96" spans="1:6" x14ac:dyDescent="0.25">
      <c r="A96" s="35" t="s">
        <v>13</v>
      </c>
      <c r="B96" t="s">
        <v>14</v>
      </c>
      <c r="C96" s="16">
        <v>0.92123588714331295</v>
      </c>
      <c r="D96" s="16">
        <v>0.93233065622996336</v>
      </c>
      <c r="E96" s="16">
        <v>0.92123588714331295</v>
      </c>
      <c r="F96" s="35">
        <f xml:space="preserve"> AVERAGE(E53,E67,E81)</f>
        <v>0.92493414350552972</v>
      </c>
    </row>
    <row r="97" spans="1:6" x14ac:dyDescent="0.25">
      <c r="A97" s="35" t="s">
        <v>16</v>
      </c>
      <c r="B97" t="s">
        <v>15</v>
      </c>
      <c r="C97" s="16">
        <v>0.94084361417562623</v>
      </c>
      <c r="D97" s="16">
        <v>0.95435241666129589</v>
      </c>
      <c r="E97" s="16">
        <v>0.94084361417562623</v>
      </c>
      <c r="F97" s="35">
        <f xml:space="preserve"> AVERAGE(E54,E68,E82)</f>
        <v>0.94534654833751619</v>
      </c>
    </row>
    <row r="98" spans="1:6" x14ac:dyDescent="0.25">
      <c r="A98" s="35" t="s">
        <v>17</v>
      </c>
      <c r="B98" t="s">
        <v>22</v>
      </c>
      <c r="C98" s="16">
        <v>0.86072755484557739</v>
      </c>
      <c r="D98" s="16">
        <v>0.96924858869074326</v>
      </c>
      <c r="E98" s="16">
        <v>0.86072755484557739</v>
      </c>
      <c r="F98" s="35">
        <f xml:space="preserve"> AVERAGE(E55,E69,E83)</f>
        <v>0.89690123279396605</v>
      </c>
    </row>
    <row r="99" spans="1:6" x14ac:dyDescent="0.25">
      <c r="A99" s="35" t="s">
        <v>19</v>
      </c>
      <c r="B99" t="s">
        <v>18</v>
      </c>
      <c r="C99" s="16">
        <v>0.8688024709609482</v>
      </c>
      <c r="D99" s="16">
        <v>0.92500205107851663</v>
      </c>
      <c r="E99" s="16">
        <v>0.8688024709609482</v>
      </c>
      <c r="F99" s="35">
        <f xml:space="preserve"> AVERAGE(E56,E70,E84)</f>
        <v>0.88753566433347097</v>
      </c>
    </row>
    <row r="100" spans="1:6" x14ac:dyDescent="0.25">
      <c r="A100" s="35" t="s">
        <v>21</v>
      </c>
      <c r="B100" t="s">
        <v>20</v>
      </c>
      <c r="C100" s="16">
        <v>0.92524121420496341</v>
      </c>
      <c r="D100" s="16">
        <v>0.96682175216858701</v>
      </c>
      <c r="E100" s="16">
        <v>0.92524121420496341</v>
      </c>
      <c r="F100" s="35">
        <f xml:space="preserve"> AVERAGE(E57,E71,E85)</f>
        <v>0.93910139352617128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39AAF-4790-498C-9BD0-25CFD1F37055}">
  <dimension ref="A1"/>
  <sheetViews>
    <sheetView workbookViewId="0">
      <selection activeCell="D11" sqref="D11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Arno</dc:creator>
  <cp:lastModifiedBy>Arno</cp:lastModifiedBy>
  <dcterms:created xsi:type="dcterms:W3CDTF">2019-05-22T12:24:51Z</dcterms:created>
  <dcterms:modified xsi:type="dcterms:W3CDTF">2019-05-22T14:44:34Z</dcterms:modified>
</cp:coreProperties>
</file>