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-20" yWindow="0" windowWidth="28820" windowHeight="17540"/>
  </bookViews>
  <sheets>
    <sheet name="Co-occurence matrix and measur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4" i="1"/>
  <c r="J18" i="1"/>
  <c r="J17" i="1"/>
  <c r="J16" i="1"/>
  <c r="J15" i="1"/>
  <c r="J14" i="1"/>
  <c r="I18" i="1"/>
  <c r="I17" i="1"/>
  <c r="I16" i="1"/>
  <c r="I15" i="1"/>
  <c r="I14" i="1"/>
  <c r="H18" i="1"/>
  <c r="H17" i="1"/>
  <c r="H16" i="1"/>
  <c r="H15" i="1"/>
  <c r="H14" i="1"/>
  <c r="G18" i="1"/>
  <c r="G17" i="1"/>
  <c r="G16" i="1"/>
  <c r="G15" i="1"/>
  <c r="G14" i="1"/>
  <c r="F18" i="1"/>
  <c r="O4" i="1"/>
  <c r="O5" i="1"/>
  <c r="O6" i="1"/>
  <c r="O7" i="1"/>
  <c r="O8" i="1"/>
  <c r="O9" i="1"/>
  <c r="O10" i="1"/>
  <c r="O11" i="1"/>
  <c r="O3" i="1"/>
  <c r="G3" i="1"/>
  <c r="F3" i="1"/>
  <c r="G4" i="1"/>
  <c r="F17" i="1"/>
  <c r="F16" i="1"/>
  <c r="F15" i="1"/>
  <c r="F14" i="1"/>
  <c r="D12" i="1"/>
  <c r="F4" i="1"/>
  <c r="H4" i="1"/>
  <c r="I4" i="1"/>
  <c r="J4" i="1"/>
  <c r="K4" i="1"/>
  <c r="L4" i="1"/>
  <c r="M4" i="1"/>
  <c r="N4" i="1"/>
  <c r="F5" i="1"/>
  <c r="G5" i="1"/>
  <c r="H5" i="1"/>
  <c r="I5" i="1"/>
  <c r="J5" i="1"/>
  <c r="K5" i="1"/>
  <c r="L5" i="1"/>
  <c r="M5" i="1"/>
  <c r="N5" i="1"/>
  <c r="F6" i="1"/>
  <c r="G6" i="1"/>
  <c r="H6" i="1"/>
  <c r="I6" i="1"/>
  <c r="J6" i="1"/>
  <c r="K6" i="1"/>
  <c r="L6" i="1"/>
  <c r="M6" i="1"/>
  <c r="N6" i="1"/>
  <c r="F7" i="1"/>
  <c r="G7" i="1"/>
  <c r="H7" i="1"/>
  <c r="I7" i="1"/>
  <c r="J7" i="1"/>
  <c r="K7" i="1"/>
  <c r="L7" i="1"/>
  <c r="M7" i="1"/>
  <c r="N7" i="1"/>
  <c r="F8" i="1"/>
  <c r="G8" i="1"/>
  <c r="H8" i="1"/>
  <c r="I8" i="1"/>
  <c r="J8" i="1"/>
  <c r="K8" i="1"/>
  <c r="L8" i="1"/>
  <c r="M8" i="1"/>
  <c r="N8" i="1"/>
  <c r="F9" i="1"/>
  <c r="G9" i="1"/>
  <c r="H9" i="1"/>
  <c r="I9" i="1"/>
  <c r="J9" i="1"/>
  <c r="K9" i="1"/>
  <c r="L9" i="1"/>
  <c r="M9" i="1"/>
  <c r="N9" i="1"/>
  <c r="F10" i="1"/>
  <c r="G10" i="1"/>
  <c r="H10" i="1"/>
  <c r="I10" i="1"/>
  <c r="J10" i="1"/>
  <c r="K10" i="1"/>
  <c r="L10" i="1"/>
  <c r="M10" i="1"/>
  <c r="N10" i="1"/>
  <c r="F11" i="1"/>
  <c r="G11" i="1"/>
  <c r="H11" i="1"/>
  <c r="I11" i="1"/>
  <c r="J11" i="1"/>
  <c r="K11" i="1"/>
  <c r="L11" i="1"/>
  <c r="M11" i="1"/>
  <c r="N11" i="1"/>
  <c r="I3" i="1"/>
  <c r="J3" i="1"/>
  <c r="K3" i="1"/>
  <c r="L3" i="1"/>
  <c r="M3" i="1"/>
  <c r="N3" i="1"/>
  <c r="H3" i="1"/>
</calcChain>
</file>

<file path=xl/sharedStrings.xml><?xml version="1.0" encoding="utf-8"?>
<sst xmlns="http://schemas.openxmlformats.org/spreadsheetml/2006/main" count="47" uniqueCount="37">
  <si>
    <t>Mango</t>
  </si>
  <si>
    <t>Apple</t>
  </si>
  <si>
    <t>Raspberry</t>
  </si>
  <si>
    <t>Ice-cream</t>
  </si>
  <si>
    <t>Onion</t>
  </si>
  <si>
    <t>Tomato</t>
  </si>
  <si>
    <t>Donut</t>
  </si>
  <si>
    <t>Sugar</t>
  </si>
  <si>
    <t>Yoghurt</t>
  </si>
  <si>
    <t>Transaction</t>
  </si>
  <si>
    <t>Items</t>
  </si>
  <si>
    <t>S01</t>
  </si>
  <si>
    <t>S02</t>
  </si>
  <si>
    <t>S03</t>
  </si>
  <si>
    <t>S04</t>
  </si>
  <si>
    <t>S05</t>
  </si>
  <si>
    <t>S06</t>
  </si>
  <si>
    <t>2 Mango, 4 Apple, Raspberry, Ice-cream, 2 Onion</t>
  </si>
  <si>
    <t>7 Tomato, 3 Onion, 2 Apple, 5 Donut</t>
  </si>
  <si>
    <t>2 Donut, 5 Apple, Ice-cream, Sugar, 3 Yoghurt</t>
  </si>
  <si>
    <t>Raspberry, 2 Apple, 5 Donut, Ice-cream, 2 Onion</t>
  </si>
  <si>
    <t>3 Mango, 4 Apple, Yoghurt, 2 Onion, Raspberry</t>
  </si>
  <si>
    <t>Raspberry, 2 Onion, 7 Apple, 7 Donut, Sugar</t>
  </si>
  <si>
    <t>Co-occurrences</t>
  </si>
  <si>
    <t>Support</t>
  </si>
  <si>
    <t>N_total</t>
  </si>
  <si>
    <t>Apple -&gt; Donut</t>
  </si>
  <si>
    <t>Apple -&gt; Onion</t>
  </si>
  <si>
    <t>Sugar -&gt; Yoghurt</t>
  </si>
  <si>
    <t>Donut -&gt; Onion</t>
  </si>
  <si>
    <t>Donut -&gt; Raspberry</t>
  </si>
  <si>
    <t>Onion -&gt; Raspberry</t>
  </si>
  <si>
    <t>Confidence</t>
  </si>
  <si>
    <t>Completeness</t>
  </si>
  <si>
    <t>Lift</t>
  </si>
  <si>
    <t>Leverage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</si>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</sst>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Border="1"/>
    <xf numFmtId="0" fontId="3" fillId="0" borderId="0" xfId="0" applyFont="1"/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E2:O11" totalsRowShown="0">
  <autoFilter ref="E2:O11"/>
  <tableColumns count="11">
    <tableColumn id="1" name="Co-occurrences"/>
    <tableColumn id="2" name="Apple">
      <calculatedColumnFormula>SUMIFS($C$2:$C$7, $B$2:$B$7, "*"&amp;$E3&amp;"*", $B$2:$B$7, "*"&amp;F$2&amp;"*")</calculatedColumnFormula>
    </tableColumn>
    <tableColumn id="3" name="Donut">
      <calculatedColumnFormula>SUMIFS($C$2:$C$7, $B$2:$B$7, "*"&amp;$E3&amp;"*", $B$2:$B$7, "*"&amp;G$2&amp;"*")</calculatedColumnFormula>
    </tableColumn>
    <tableColumn id="4" name="Ice-cream">
      <calculatedColumnFormula>SUMIFS($C$2:$C$7, $B$2:$B$7, "*"&amp;$E3&amp;"*", $B$2:$B$7, "*"&amp;H$2&amp;"*")</calculatedColumnFormula>
    </tableColumn>
    <tableColumn id="5" name="Mango">
      <calculatedColumnFormula>SUMIFS($C$2:$C$7, $B$2:$B$7, "*"&amp;$E3&amp;"*", $B$2:$B$7, "*"&amp;I$2&amp;"*")</calculatedColumnFormula>
    </tableColumn>
    <tableColumn id="6" name="Onion">
      <calculatedColumnFormula>SUMIFS($C$2:$C$7, $B$2:$B$7, "*"&amp;$E3&amp;"*", $B$2:$B$7, "*"&amp;J$2&amp;"*")</calculatedColumnFormula>
    </tableColumn>
    <tableColumn id="7" name="Raspberry">
      <calculatedColumnFormula>SUMIFS($C$2:$C$7, $B$2:$B$7, "*"&amp;$E3&amp;"*", $B$2:$B$7, "*"&amp;K$2&amp;"*")</calculatedColumnFormula>
    </tableColumn>
    <tableColumn id="8" name="Sugar">
      <calculatedColumnFormula>SUMIFS($C$2:$C$7, $B$2:$B$7, "*"&amp;$E3&amp;"*", $B$2:$B$7, "*"&amp;L$2&amp;"*")</calculatedColumnFormula>
    </tableColumn>
    <tableColumn id="9" name="Tomato">
      <calculatedColumnFormula>SUMIFS($C$2:$C$7, $B$2:$B$7, "*"&amp;$E3&amp;"*", $B$2:$B$7, "*"&amp;M$2&amp;"*")</calculatedColumnFormula>
    </tableColumn>
    <tableColumn id="10" name="Yoghurt">
      <calculatedColumnFormula>SUMIFS($C$2:$C$7, $B$2:$B$7, "*"&amp;$E3&amp;"*", $B$2:$B$7, "*"&amp;N$2&amp;"*")</calculatedColumnFormula>
    </tableColumn>
    <tableColumn id="11" name="Support">
      <calculatedColumnFormula>Tableau1[[#This Row],[Apple]]/$D$12</calculatedColumnFormula>
    </tableColumn>
  </tableColumns>
  <tableStyleInfo name="TableStyleMedium6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="150" zoomScaleNormal="150" zoomScalePageLayoutView="150" workbookViewId="0">
      <selection activeCell="F3" sqref="F3"/>
    </sheetView>
  </sheetViews>
  <sheetFormatPr baseColWidth="10" defaultRowHeight="14" x14ac:dyDescent="0"/>
  <cols>
    <col min="2" max="2" width="48.33203125" customWidth="1"/>
    <col min="5" max="5" width="11.5" customWidth="1"/>
    <col min="6" max="6" width="12.83203125" customWidth="1"/>
    <col min="8" max="8" width="11.83203125" customWidth="1"/>
    <col min="11" max="11" width="12" customWidth="1"/>
  </cols>
  <sheetData>
    <row r="1" spans="1:15">
      <c r="A1" t="s">
        <v>9</v>
      </c>
      <c r="B1" t="s">
        <v>10</v>
      </c>
    </row>
    <row r="2" spans="1:15">
      <c r="A2" t="s">
        <v>11</v>
      </c>
      <c r="B2" t="s">
        <v>17</v>
      </c>
      <c r="C2">
        <v>1</v>
      </c>
      <c r="E2" t="s">
        <v>23</v>
      </c>
      <c r="F2" t="s">
        <v>1</v>
      </c>
      <c r="G2" t="s">
        <v>6</v>
      </c>
      <c r="H2" t="s">
        <v>3</v>
      </c>
      <c r="I2" t="s">
        <v>0</v>
      </c>
      <c r="J2" t="s">
        <v>4</v>
      </c>
      <c r="K2" t="s">
        <v>2</v>
      </c>
      <c r="L2" t="s">
        <v>7</v>
      </c>
      <c r="M2" t="s">
        <v>5</v>
      </c>
      <c r="N2" t="s">
        <v>8</v>
      </c>
      <c r="O2" t="s">
        <v>24</v>
      </c>
    </row>
    <row r="3" spans="1:15">
      <c r="A3" t="s">
        <v>12</v>
      </c>
      <c r="B3" t="s">
        <v>18</v>
      </c>
      <c r="C3">
        <v>1</v>
      </c>
      <c r="E3" t="s">
        <v>1</v>
      </c>
      <c r="F3">
        <f t="shared" ref="F3:N11" si="0">SUMIFS($C$2:$C$7, $B$2:$B$7, "*"&amp;$E3&amp;"*", $B$2:$B$7, "*"&amp;F$2&amp;"*")</f>
        <v>6</v>
      </c>
      <c r="G3">
        <f t="shared" si="0"/>
        <v>4</v>
      </c>
      <c r="H3">
        <f>SUMIFS($C$2:$C$7, $B$2:$B$7, "*"&amp;$E3&amp;"*", $B$2:$B$7, "*"&amp;H$2&amp;"*")</f>
        <v>3</v>
      </c>
      <c r="I3">
        <f t="shared" si="0"/>
        <v>2</v>
      </c>
      <c r="J3">
        <f t="shared" si="0"/>
        <v>5</v>
      </c>
      <c r="K3">
        <f t="shared" si="0"/>
        <v>4</v>
      </c>
      <c r="L3">
        <f t="shared" si="0"/>
        <v>2</v>
      </c>
      <c r="M3">
        <f t="shared" si="0"/>
        <v>1</v>
      </c>
      <c r="N3">
        <f t="shared" si="0"/>
        <v>2</v>
      </c>
      <c r="O3">
        <f>Tableau1[[#This Row],[Apple]]/$D$12</f>
        <v>1</v>
      </c>
    </row>
    <row r="4" spans="1:15">
      <c r="A4" t="s">
        <v>13</v>
      </c>
      <c r="B4" t="s">
        <v>19</v>
      </c>
      <c r="C4">
        <v>1</v>
      </c>
      <c r="E4" t="s">
        <v>6</v>
      </c>
      <c r="F4">
        <f t="shared" si="0"/>
        <v>4</v>
      </c>
      <c r="G4">
        <f t="shared" si="0"/>
        <v>4</v>
      </c>
      <c r="H4">
        <f t="shared" si="0"/>
        <v>2</v>
      </c>
      <c r="I4">
        <f t="shared" si="0"/>
        <v>0</v>
      </c>
      <c r="J4">
        <f t="shared" si="0"/>
        <v>3</v>
      </c>
      <c r="K4">
        <f t="shared" si="0"/>
        <v>2</v>
      </c>
      <c r="L4">
        <f t="shared" si="0"/>
        <v>2</v>
      </c>
      <c r="M4">
        <f t="shared" si="0"/>
        <v>1</v>
      </c>
      <c r="N4">
        <f t="shared" si="0"/>
        <v>1</v>
      </c>
      <c r="O4">
        <f>Tableau1[[#This Row],[Apple]]/$D$12</f>
        <v>0.66666666666666663</v>
      </c>
    </row>
    <row r="5" spans="1:15">
      <c r="A5" t="s">
        <v>14</v>
      </c>
      <c r="B5" t="s">
        <v>20</v>
      </c>
      <c r="C5">
        <v>1</v>
      </c>
      <c r="E5" t="s">
        <v>3</v>
      </c>
      <c r="F5">
        <f t="shared" si="0"/>
        <v>3</v>
      </c>
      <c r="G5">
        <f t="shared" si="0"/>
        <v>2</v>
      </c>
      <c r="H5">
        <f t="shared" si="0"/>
        <v>3</v>
      </c>
      <c r="I5">
        <f t="shared" si="0"/>
        <v>1</v>
      </c>
      <c r="J5">
        <f t="shared" si="0"/>
        <v>2</v>
      </c>
      <c r="K5">
        <f t="shared" si="0"/>
        <v>2</v>
      </c>
      <c r="L5">
        <f t="shared" si="0"/>
        <v>1</v>
      </c>
      <c r="M5">
        <f t="shared" si="0"/>
        <v>0</v>
      </c>
      <c r="N5">
        <f t="shared" si="0"/>
        <v>1</v>
      </c>
      <c r="O5">
        <f>Tableau1[[#This Row],[Apple]]/$D$12</f>
        <v>0.5</v>
      </c>
    </row>
    <row r="6" spans="1:15">
      <c r="A6" t="s">
        <v>15</v>
      </c>
      <c r="B6" t="s">
        <v>21</v>
      </c>
      <c r="C6">
        <v>1</v>
      </c>
      <c r="E6" t="s">
        <v>0</v>
      </c>
      <c r="F6">
        <f t="shared" si="0"/>
        <v>2</v>
      </c>
      <c r="G6">
        <f t="shared" si="0"/>
        <v>0</v>
      </c>
      <c r="H6">
        <f t="shared" si="0"/>
        <v>1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0</v>
      </c>
      <c r="M6">
        <f t="shared" si="0"/>
        <v>0</v>
      </c>
      <c r="N6">
        <f t="shared" si="0"/>
        <v>1</v>
      </c>
      <c r="O6">
        <f>Tableau1[[#This Row],[Apple]]/$D$12</f>
        <v>0.33333333333333331</v>
      </c>
    </row>
    <row r="7" spans="1:15">
      <c r="A7" t="s">
        <v>16</v>
      </c>
      <c r="B7" t="s">
        <v>22</v>
      </c>
      <c r="C7">
        <v>1</v>
      </c>
      <c r="E7" t="s">
        <v>4</v>
      </c>
      <c r="F7">
        <f t="shared" si="0"/>
        <v>5</v>
      </c>
      <c r="G7">
        <f t="shared" si="0"/>
        <v>3</v>
      </c>
      <c r="H7">
        <f t="shared" si="0"/>
        <v>2</v>
      </c>
      <c r="I7">
        <f t="shared" si="0"/>
        <v>2</v>
      </c>
      <c r="J7">
        <f t="shared" si="0"/>
        <v>5</v>
      </c>
      <c r="K7">
        <f t="shared" si="0"/>
        <v>4</v>
      </c>
      <c r="L7">
        <f t="shared" si="0"/>
        <v>1</v>
      </c>
      <c r="M7">
        <f t="shared" si="0"/>
        <v>1</v>
      </c>
      <c r="N7">
        <f t="shared" si="0"/>
        <v>1</v>
      </c>
      <c r="O7">
        <f>Tableau1[[#This Row],[Apple]]/$D$12</f>
        <v>0.83333333333333337</v>
      </c>
    </row>
    <row r="8" spans="1:15">
      <c r="E8" t="s">
        <v>2</v>
      </c>
      <c r="F8">
        <f t="shared" si="0"/>
        <v>4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4</v>
      </c>
      <c r="K8">
        <f t="shared" si="0"/>
        <v>4</v>
      </c>
      <c r="L8">
        <f t="shared" si="0"/>
        <v>1</v>
      </c>
      <c r="M8">
        <f t="shared" si="0"/>
        <v>0</v>
      </c>
      <c r="N8">
        <f t="shared" si="0"/>
        <v>1</v>
      </c>
      <c r="O8">
        <f>Tableau1[[#This Row],[Apple]]/$D$12</f>
        <v>0.66666666666666663</v>
      </c>
    </row>
    <row r="9" spans="1:15">
      <c r="E9" t="s">
        <v>7</v>
      </c>
      <c r="F9">
        <f t="shared" si="0"/>
        <v>2</v>
      </c>
      <c r="G9">
        <f t="shared" si="0"/>
        <v>2</v>
      </c>
      <c r="H9">
        <f t="shared" si="0"/>
        <v>1</v>
      </c>
      <c r="I9">
        <f t="shared" si="0"/>
        <v>0</v>
      </c>
      <c r="J9">
        <f t="shared" si="0"/>
        <v>1</v>
      </c>
      <c r="K9">
        <f t="shared" si="0"/>
        <v>1</v>
      </c>
      <c r="L9">
        <f t="shared" si="0"/>
        <v>2</v>
      </c>
      <c r="M9">
        <f t="shared" si="0"/>
        <v>0</v>
      </c>
      <c r="N9">
        <f t="shared" si="0"/>
        <v>1</v>
      </c>
      <c r="O9">
        <f>Tableau1[[#This Row],[Apple]]/$D$12</f>
        <v>0.33333333333333331</v>
      </c>
    </row>
    <row r="10" spans="1:15">
      <c r="E10" t="s">
        <v>5</v>
      </c>
      <c r="F10">
        <f t="shared" si="0"/>
        <v>1</v>
      </c>
      <c r="G10">
        <f t="shared" si="0"/>
        <v>1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0</v>
      </c>
      <c r="L10">
        <f t="shared" si="0"/>
        <v>0</v>
      </c>
      <c r="M10">
        <f t="shared" si="0"/>
        <v>1</v>
      </c>
      <c r="N10">
        <f t="shared" si="0"/>
        <v>0</v>
      </c>
      <c r="O10">
        <f>Tableau1[[#This Row],[Apple]]/$D$12</f>
        <v>0.16666666666666666</v>
      </c>
    </row>
    <row r="11" spans="1:15">
      <c r="E11" t="s">
        <v>8</v>
      </c>
      <c r="F11">
        <f t="shared" si="0"/>
        <v>2</v>
      </c>
      <c r="G11">
        <f t="shared" si="0"/>
        <v>1</v>
      </c>
      <c r="H11">
        <f t="shared" si="0"/>
        <v>1</v>
      </c>
      <c r="I11">
        <f t="shared" si="0"/>
        <v>1</v>
      </c>
      <c r="J11">
        <f t="shared" si="0"/>
        <v>1</v>
      </c>
      <c r="K11">
        <f t="shared" si="0"/>
        <v>1</v>
      </c>
      <c r="L11">
        <f t="shared" si="0"/>
        <v>1</v>
      </c>
      <c r="M11">
        <f t="shared" si="0"/>
        <v>0</v>
      </c>
      <c r="N11">
        <f t="shared" si="0"/>
        <v>2</v>
      </c>
      <c r="O11">
        <f>Tableau1[[#This Row],[Apple]]/$D$12</f>
        <v>0.33333333333333331</v>
      </c>
    </row>
    <row r="12" spans="1:15">
      <c r="C12" t="s">
        <v>25</v>
      </c>
      <c r="D12">
        <f>6</f>
        <v>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>
      <c r="E13" s="2" t="s">
        <v>36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</row>
    <row r="14" spans="1:15">
      <c r="E14" s="2" t="s">
        <v>24</v>
      </c>
      <c r="F14" s="2">
        <f>G3/D12</f>
        <v>0.66666666666666663</v>
      </c>
      <c r="G14" s="2">
        <f>J3/D12</f>
        <v>0.83333333333333337</v>
      </c>
      <c r="H14" s="2">
        <f>N9/D12</f>
        <v>0.16666666666666666</v>
      </c>
      <c r="I14" s="2">
        <f>J4/D12</f>
        <v>0.5</v>
      </c>
      <c r="J14" s="2">
        <f>K4/D12</f>
        <v>0.33333333333333331</v>
      </c>
      <c r="K14" s="2">
        <f>K7/D12</f>
        <v>0.66666666666666663</v>
      </c>
    </row>
    <row r="15" spans="1:15">
      <c r="E15" s="2" t="s">
        <v>32</v>
      </c>
      <c r="F15" s="2">
        <f>G3/F3</f>
        <v>0.66666666666666663</v>
      </c>
      <c r="G15" s="2">
        <f>J3/F3</f>
        <v>0.83333333333333337</v>
      </c>
      <c r="H15" s="2">
        <f>N9/L9</f>
        <v>0.5</v>
      </c>
      <c r="I15" s="2">
        <f>J4/G4</f>
        <v>0.75</v>
      </c>
      <c r="J15" s="2">
        <f>K4/G4</f>
        <v>0.5</v>
      </c>
      <c r="K15" s="2">
        <f>K7/J7</f>
        <v>0.8</v>
      </c>
    </row>
    <row r="16" spans="1:15">
      <c r="E16" s="2" t="s">
        <v>33</v>
      </c>
      <c r="F16" s="2">
        <f>G3/G4</f>
        <v>1</v>
      </c>
      <c r="G16" s="2">
        <f>J3/J7</f>
        <v>1</v>
      </c>
      <c r="H16" s="2">
        <f>N9/N11</f>
        <v>0.5</v>
      </c>
      <c r="I16" s="2">
        <f>J4/J7</f>
        <v>0.6</v>
      </c>
      <c r="J16" s="2">
        <f>K4/K8</f>
        <v>0.5</v>
      </c>
      <c r="K16" s="2">
        <f>K7/K8</f>
        <v>1</v>
      </c>
    </row>
    <row r="17" spans="5:11">
      <c r="E17" s="2" t="s">
        <v>34</v>
      </c>
      <c r="F17" s="2">
        <f>G3/(F3*(G4/D12))</f>
        <v>1</v>
      </c>
      <c r="G17" s="2">
        <f>G14/(O3*O7)</f>
        <v>1</v>
      </c>
      <c r="H17" s="2">
        <f>H14/(O9*O11)</f>
        <v>1.5</v>
      </c>
      <c r="I17" s="2">
        <f>I14/(O4*O7)</f>
        <v>0.89999999999999991</v>
      </c>
      <c r="J17" s="2">
        <f>J14/(O4*O8)</f>
        <v>0.75</v>
      </c>
      <c r="K17" s="2">
        <f>K14/(O7*O8)</f>
        <v>1.2</v>
      </c>
    </row>
    <row r="18" spans="5:11">
      <c r="E18" s="2" t="s">
        <v>35</v>
      </c>
      <c r="F18" s="2">
        <f>F14-(O3*O4)</f>
        <v>0</v>
      </c>
      <c r="G18" s="2">
        <f>G14 - (O3*O7)</f>
        <v>0</v>
      </c>
      <c r="H18" s="2">
        <f>H14 - (O9*O11)</f>
        <v>5.5555555555555552E-2</v>
      </c>
      <c r="I18" s="2">
        <f>I14-(O4*O7)</f>
        <v>-5.555555555555558E-2</v>
      </c>
      <c r="J18" s="2">
        <f>J14-(O4*O8)</f>
        <v>-0.1111111111111111</v>
      </c>
      <c r="K18" s="2">
        <f>K14-(O7*O8)</f>
        <v>0.11111111111111105</v>
      </c>
    </row>
    <row r="19" spans="5:11">
      <c r="E19" s="2"/>
      <c r="F19" s="2"/>
      <c r="G19" s="2"/>
      <c r="H19" s="2"/>
    </row>
    <row r="20" spans="5:11">
      <c r="E20" s="2"/>
      <c r="F20" s="2"/>
      <c r="G20" s="2"/>
      <c r="H20" s="2"/>
    </row>
    <row r="21" spans="5:11">
      <c r="E21" s="2"/>
      <c r="F21" s="2"/>
      <c r="G21" s="2"/>
      <c r="H21" s="2"/>
    </row>
    <row r="22" spans="5:11">
      <c r="E22" s="2"/>
      <c r="F22" s="2"/>
      <c r="G22" s="2"/>
      <c r="H22" s="2"/>
    </row>
    <row r="23" spans="5:11">
      <c r="E23" s="2"/>
      <c r="F23" s="2"/>
      <c r="G23" s="2"/>
      <c r="H23" s="2"/>
    </row>
    <row r="24" spans="5:11">
      <c r="E24" s="2"/>
      <c r="F24" s="2"/>
      <c r="G24" s="2"/>
      <c r="H24" s="2"/>
    </row>
  </sheetData>
  <sortState ref="A1:A9">
    <sortCondition ref="A1"/>
  </sortState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Co-occurence matrix and measure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Laurent Hayez</cp:lastModifiedBy>
  <dcterms:created xsi:type="dcterms:W3CDTF">2016-11-14T09:55:50Z</dcterms:created>
  <dcterms:modified xsi:type="dcterms:W3CDTF">2016-11-14T16:09:21Z</dcterms:modified>
</cp:coreProperties>
</file>