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srnl.sharepoint.com/sites/CC_Cijferpublicatieswerkgroep/Shared Documents/2023/HY 2023/8. Definitieve bestanden/"/>
    </mc:Choice>
  </mc:AlternateContent>
  <xr:revisionPtr revIDLastSave="15" documentId="8_{8395653C-4623-45BC-805C-E0579D9DD0E9}" xr6:coauthVersionLast="47" xr6:coauthVersionMax="47" xr10:uidLastSave="{630450CA-C80F-4897-8F11-09E3E11CAA6C}"/>
  <bookViews>
    <workbookView xWindow="-120" yWindow="-120" windowWidth="29040" windowHeight="15840" xr2:uid="{00000000-000D-0000-FFFF-FFFF00000000}"/>
  </bookViews>
  <sheets>
    <sheet name="Consolidated BS" sheetId="8" r:id="rId1"/>
    <sheet name="Consolidated IS" sheetId="2" r:id="rId2"/>
    <sheet name="Cons. stat. of CIE" sheetId="6" r:id="rId3"/>
    <sheet name="Segmented Balance Sheet" sheetId="3" r:id="rId4"/>
    <sheet name="Segmented IS" sheetId="7" r:id="rId5"/>
  </sheets>
  <definedNames>
    <definedName name="_xlnm.Print_Area" localSheetId="2">'Cons. stat. of CIE'!$A$1:$K$30</definedName>
    <definedName name="_xlnm.Print_Area" localSheetId="0">'Consolidated BS'!$A$1:$C$43</definedName>
    <definedName name="_xlnm.Print_Area" localSheetId="1">'Consolidated IS'!$A$1:$C$36</definedName>
    <definedName name="_xlnm.Print_Area" localSheetId="3">'Segmented Balance Sheet'!$A$1:$H$74</definedName>
    <definedName name="_xlnm.Print_Area" localSheetId="4">'Segmented IS'!$A$1:$H$80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0" i="6" l="1"/>
  <c r="H24" i="6"/>
  <c r="H112" i="7"/>
  <c r="H109" i="7"/>
  <c r="A35" i="6" l="1"/>
  <c r="H126" i="7"/>
  <c r="G126" i="7"/>
  <c r="F126" i="7"/>
  <c r="E126" i="7"/>
  <c r="D126" i="7"/>
  <c r="C126" i="7"/>
  <c r="B126" i="7"/>
  <c r="G119" i="7"/>
  <c r="F119" i="7"/>
  <c r="E119" i="7"/>
  <c r="D119" i="7"/>
  <c r="B119" i="7"/>
  <c r="H110" i="7"/>
  <c r="H113" i="7" s="1"/>
  <c r="G110" i="7"/>
  <c r="F110" i="7"/>
  <c r="E110" i="7"/>
  <c r="E113" i="7" s="1"/>
  <c r="D110" i="7"/>
  <c r="C110" i="7"/>
  <c r="B110" i="7"/>
  <c r="B113" i="7" s="1"/>
  <c r="H105" i="7"/>
  <c r="G105" i="7"/>
  <c r="F105" i="7"/>
  <c r="E105" i="7"/>
  <c r="D105" i="7"/>
  <c r="C105" i="7"/>
  <c r="B105" i="7"/>
  <c r="H94" i="7"/>
  <c r="G94" i="7"/>
  <c r="F94" i="7"/>
  <c r="E94" i="7"/>
  <c r="D94" i="7"/>
  <c r="C94" i="7"/>
  <c r="B94" i="7"/>
  <c r="H95" i="7"/>
  <c r="C95" i="7"/>
  <c r="H90" i="7"/>
  <c r="G90" i="7"/>
  <c r="F90" i="7"/>
  <c r="E90" i="7"/>
  <c r="D90" i="7"/>
  <c r="C90" i="7"/>
  <c r="B90" i="7"/>
  <c r="G95" i="7" l="1"/>
  <c r="G115" i="7" s="1"/>
  <c r="D113" i="7"/>
  <c r="F113" i="7"/>
  <c r="G113" i="7"/>
  <c r="H115" i="7"/>
  <c r="H119" i="7" s="1"/>
  <c r="B91" i="7"/>
  <c r="B95" i="7" s="1"/>
  <c r="B115" i="7" s="1"/>
  <c r="D95" i="7"/>
  <c r="E95" i="7"/>
  <c r="E115" i="7" s="1"/>
  <c r="F95" i="7"/>
  <c r="C113" i="7"/>
  <c r="C115" i="7" s="1"/>
  <c r="C119" i="7" s="1"/>
  <c r="D115" i="7"/>
  <c r="F115" i="7" l="1"/>
  <c r="E33" i="3" l="1"/>
  <c r="H81" i="3" l="1"/>
  <c r="D81" i="3"/>
  <c r="C81" i="3"/>
  <c r="F81" i="3"/>
  <c r="E81" i="3"/>
  <c r="B81" i="3"/>
  <c r="H40" i="3"/>
  <c r="G40" i="3"/>
  <c r="E40" i="3"/>
  <c r="F40" i="3"/>
  <c r="D40" i="3"/>
  <c r="C40" i="3"/>
  <c r="B40" i="3"/>
  <c r="G81" i="3" l="1"/>
  <c r="A34" i="6" l="1"/>
  <c r="A33" i="6"/>
  <c r="J38" i="6" l="1"/>
  <c r="J47" i="6" s="1"/>
  <c r="I38" i="6"/>
  <c r="I47" i="6" s="1"/>
  <c r="E38" i="6"/>
  <c r="E47" i="6" s="1"/>
  <c r="D38" i="6"/>
  <c r="D47" i="6" s="1"/>
  <c r="C38" i="6"/>
  <c r="C47" i="6" s="1"/>
  <c r="B38" i="6"/>
  <c r="B47" i="6" s="1"/>
  <c r="D42" i="2"/>
  <c r="D10" i="2"/>
  <c r="D7" i="2"/>
  <c r="D26" i="2"/>
  <c r="D29" i="2" s="1"/>
  <c r="D21" i="2" l="1"/>
  <c r="G38" i="6"/>
  <c r="G47" i="6" s="1"/>
  <c r="H38" i="6"/>
  <c r="H47" i="6" s="1"/>
  <c r="K38" i="6"/>
  <c r="K47" i="6" s="1"/>
  <c r="F38" i="6"/>
  <c r="F47" i="6" s="1"/>
  <c r="D11" i="2"/>
  <c r="D31" i="2" l="1"/>
  <c r="D35" i="2" s="1"/>
  <c r="K34" i="6"/>
  <c r="J34" i="6"/>
  <c r="I34" i="6"/>
  <c r="H34" i="6"/>
  <c r="G34" i="6"/>
  <c r="F34" i="6"/>
  <c r="E34" i="6"/>
  <c r="D34" i="6"/>
  <c r="C34" i="6"/>
  <c r="B34" i="6"/>
  <c r="K33" i="6"/>
  <c r="J33" i="6"/>
  <c r="I33" i="6"/>
  <c r="H33" i="6"/>
  <c r="G33" i="6"/>
  <c r="F33" i="6"/>
  <c r="E33" i="6"/>
  <c r="D33" i="6"/>
  <c r="C33" i="6"/>
  <c r="B33" i="6"/>
  <c r="H84" i="7" l="1"/>
  <c r="G84" i="7"/>
  <c r="F84" i="7"/>
  <c r="E84" i="7"/>
  <c r="D84" i="7"/>
  <c r="C84" i="7"/>
  <c r="B84" i="7"/>
  <c r="G68" i="7"/>
  <c r="G71" i="7" s="1"/>
  <c r="F63" i="7"/>
  <c r="B52" i="7"/>
  <c r="H68" i="7"/>
  <c r="H71" i="7" s="1"/>
  <c r="F68" i="7"/>
  <c r="F71" i="7" s="1"/>
  <c r="E71" i="7"/>
  <c r="D68" i="7"/>
  <c r="D71" i="7" s="1"/>
  <c r="C68" i="7"/>
  <c r="C71" i="7" s="1"/>
  <c r="B68" i="7"/>
  <c r="B71" i="7" s="1"/>
  <c r="H63" i="7"/>
  <c r="G63" i="7"/>
  <c r="E63" i="7"/>
  <c r="C63" i="7"/>
  <c r="B63" i="7"/>
  <c r="H52" i="7"/>
  <c r="G52" i="7"/>
  <c r="F52" i="7"/>
  <c r="E52" i="7"/>
  <c r="D52" i="7"/>
  <c r="C52" i="7"/>
  <c r="H49" i="7"/>
  <c r="G49" i="7"/>
  <c r="F49" i="7"/>
  <c r="E49" i="7"/>
  <c r="D49" i="7"/>
  <c r="C49" i="7"/>
  <c r="B49" i="7"/>
  <c r="G42" i="7"/>
  <c r="F21" i="7"/>
  <c r="H42" i="7"/>
  <c r="F42" i="7"/>
  <c r="E42" i="7"/>
  <c r="D42" i="7"/>
  <c r="C42" i="7"/>
  <c r="B42" i="7"/>
  <c r="H26" i="7"/>
  <c r="H29" i="7" s="1"/>
  <c r="G26" i="7"/>
  <c r="G29" i="7" s="1"/>
  <c r="F26" i="7"/>
  <c r="F29" i="7" s="1"/>
  <c r="E26" i="7"/>
  <c r="E29" i="7" s="1"/>
  <c r="D26" i="7"/>
  <c r="C26" i="7"/>
  <c r="C29" i="7" s="1"/>
  <c r="B26" i="7"/>
  <c r="B29" i="7" s="1"/>
  <c r="H21" i="7"/>
  <c r="G21" i="7"/>
  <c r="E21" i="7"/>
  <c r="D21" i="7"/>
  <c r="C21" i="7"/>
  <c r="B21" i="7"/>
  <c r="H10" i="7"/>
  <c r="G10" i="7"/>
  <c r="F10" i="7"/>
  <c r="E10" i="7"/>
  <c r="D10" i="7"/>
  <c r="C10" i="7"/>
  <c r="B10" i="7"/>
  <c r="H7" i="7"/>
  <c r="G7" i="7"/>
  <c r="F7" i="7"/>
  <c r="E7" i="7"/>
  <c r="D7" i="7"/>
  <c r="C7" i="7"/>
  <c r="B7" i="7"/>
  <c r="F11" i="7" l="1"/>
  <c r="F31" i="7" s="1"/>
  <c r="F35" i="7" s="1"/>
  <c r="B53" i="7"/>
  <c r="C53" i="7"/>
  <c r="C73" i="7" s="1"/>
  <c r="C77" i="7" s="1"/>
  <c r="H53" i="7"/>
  <c r="H73" i="7" s="1"/>
  <c r="H77" i="7" s="1"/>
  <c r="D11" i="7"/>
  <c r="F53" i="7"/>
  <c r="F73" i="7" s="1"/>
  <c r="F77" i="7" s="1"/>
  <c r="D53" i="7"/>
  <c r="D73" i="7" s="1"/>
  <c r="D77" i="7" s="1"/>
  <c r="G53" i="7"/>
  <c r="G73" i="7" s="1"/>
  <c r="G77" i="7" s="1"/>
  <c r="E53" i="7"/>
  <c r="E73" i="7" s="1"/>
  <c r="E77" i="7" s="1"/>
  <c r="B73" i="7"/>
  <c r="B77" i="7" s="1"/>
  <c r="D29" i="7"/>
  <c r="B11" i="7"/>
  <c r="B31" i="7" s="1"/>
  <c r="B35" i="7" s="1"/>
  <c r="H11" i="7"/>
  <c r="H31" i="7" s="1"/>
  <c r="H35" i="7" s="1"/>
  <c r="C11" i="7"/>
  <c r="C31" i="7" s="1"/>
  <c r="C35" i="7" s="1"/>
  <c r="G11" i="7"/>
  <c r="G31" i="7" s="1"/>
  <c r="G35" i="7" s="1"/>
  <c r="E11" i="7"/>
  <c r="E31" i="7" s="1"/>
  <c r="E35" i="7" s="1"/>
  <c r="D31" i="7" l="1"/>
  <c r="D35" i="7" s="1"/>
  <c r="B73" i="3"/>
  <c r="H60" i="3"/>
  <c r="H75" i="3" s="1"/>
  <c r="G60" i="3"/>
  <c r="G75" i="3" s="1"/>
  <c r="F60" i="3"/>
  <c r="E60" i="3"/>
  <c r="D60" i="3"/>
  <c r="D75" i="3" s="1"/>
  <c r="C60" i="3"/>
  <c r="C75" i="3" s="1"/>
  <c r="B60" i="3"/>
  <c r="H20" i="3"/>
  <c r="E20" i="3"/>
  <c r="E16" i="3"/>
  <c r="B75" i="3" l="1"/>
  <c r="E75" i="3"/>
  <c r="F75" i="3"/>
  <c r="C20" i="3"/>
  <c r="D16" i="3"/>
  <c r="F16" i="3"/>
  <c r="F20" i="3"/>
  <c r="G16" i="3"/>
  <c r="B16" i="3"/>
  <c r="B20" i="3"/>
  <c r="D20" i="3"/>
  <c r="C16" i="3"/>
  <c r="G20" i="3"/>
  <c r="H16" i="3"/>
  <c r="H33" i="3"/>
  <c r="F33" i="3"/>
  <c r="B33" i="3"/>
  <c r="C33" i="3"/>
  <c r="G33" i="3"/>
  <c r="D33" i="3"/>
  <c r="H6" i="6" l="1"/>
  <c r="H14" i="6" s="1"/>
  <c r="K6" i="6"/>
  <c r="J6" i="6"/>
  <c r="I6" i="6"/>
  <c r="I14" i="6" s="1"/>
  <c r="G6" i="6"/>
  <c r="G14" i="6" s="1"/>
  <c r="F6" i="6"/>
  <c r="F14" i="6" s="1"/>
  <c r="E6" i="6"/>
  <c r="E14" i="6" s="1"/>
  <c r="D6" i="6"/>
  <c r="C6" i="6"/>
  <c r="B6" i="6"/>
  <c r="J22" i="6"/>
  <c r="K19" i="6"/>
  <c r="D19" i="6"/>
  <c r="B19" i="6"/>
  <c r="K22" i="6"/>
  <c r="I22" i="6"/>
  <c r="G22" i="6"/>
  <c r="F22" i="6"/>
  <c r="E22" i="6"/>
  <c r="D22" i="6"/>
  <c r="C22" i="6"/>
  <c r="B22" i="6"/>
  <c r="J19" i="6"/>
  <c r="I19" i="6"/>
  <c r="I30" i="6" s="1"/>
  <c r="G19" i="6"/>
  <c r="F19" i="6"/>
  <c r="E19" i="6"/>
  <c r="C19" i="6"/>
  <c r="K30" i="6" l="1"/>
  <c r="J30" i="6"/>
  <c r="B30" i="6"/>
  <c r="C30" i="6"/>
  <c r="E30" i="6"/>
  <c r="B14" i="6"/>
  <c r="J14" i="6"/>
  <c r="C14" i="6"/>
  <c r="K14" i="6"/>
  <c r="F30" i="6"/>
  <c r="D30" i="6"/>
  <c r="D14" i="6"/>
  <c r="H22" i="6"/>
  <c r="H19" i="6"/>
  <c r="G30" i="6"/>
  <c r="C26" i="2" l="1"/>
  <c r="C29" i="2" s="1"/>
  <c r="B26" i="2"/>
  <c r="B29" i="2" s="1"/>
  <c r="C21" i="2"/>
  <c r="B21" i="2"/>
  <c r="C42" i="2"/>
  <c r="B42" i="2"/>
  <c r="C10" i="2"/>
  <c r="B10" i="2"/>
  <c r="C7" i="2"/>
  <c r="B7" i="2"/>
  <c r="B11" i="2" s="1"/>
  <c r="B31" i="2" l="1"/>
  <c r="B35" i="2" s="1"/>
  <c r="C11" i="2"/>
  <c r="C31" i="2" s="1"/>
  <c r="C35" i="2" s="1"/>
  <c r="C42" i="8"/>
  <c r="C23" i="8"/>
  <c r="C26" i="8" s="1"/>
  <c r="D15" i="8"/>
  <c r="C15" i="8"/>
  <c r="B42" i="8" l="1"/>
  <c r="B15" i="8"/>
  <c r="D42" i="8"/>
  <c r="B23" i="8"/>
  <c r="B26" i="8" s="1"/>
  <c r="B29" i="8" s="1"/>
  <c r="C29" i="8"/>
  <c r="C44" i="8" s="1"/>
  <c r="D23" i="8"/>
  <c r="D26" i="8" s="1"/>
  <c r="D29" i="8" s="1"/>
  <c r="B44" i="8" l="1"/>
  <c r="D44" i="8"/>
</calcChain>
</file>

<file path=xl/sharedStrings.xml><?xml version="1.0" encoding="utf-8"?>
<sst xmlns="http://schemas.openxmlformats.org/spreadsheetml/2006/main" count="343" uniqueCount="121">
  <si>
    <t>Share capital</t>
  </si>
  <si>
    <t>Share premium reserve</t>
  </si>
  <si>
    <t>Retained earnings</t>
  </si>
  <si>
    <t>Other equity instruments</t>
  </si>
  <si>
    <t>Total equity</t>
  </si>
  <si>
    <t>Non-life</t>
  </si>
  <si>
    <t>Life</t>
  </si>
  <si>
    <t>Distribution and Services</t>
  </si>
  <si>
    <t>Holding and Other</t>
  </si>
  <si>
    <t>Eliminations</t>
  </si>
  <si>
    <t>Total</t>
  </si>
  <si>
    <t>Equity attributable to shareholders</t>
  </si>
  <si>
    <t>Treasury shares</t>
  </si>
  <si>
    <t>Unrealised gains and losses</t>
  </si>
  <si>
    <t>Actuarial gains and losses (pension obligations)</t>
  </si>
  <si>
    <t>Non-controlling interest</t>
  </si>
  <si>
    <t>Consolidated Balance Sheet (before profit appropriation)</t>
  </si>
  <si>
    <t>(in € millions)</t>
  </si>
  <si>
    <t>Consolidated Income Statement</t>
  </si>
  <si>
    <t xml:space="preserve">
(in € millions)</t>
  </si>
  <si>
    <t>Consolidated Statement of Changes in equity</t>
  </si>
  <si>
    <t>Segmented Balance Sheet</t>
  </si>
  <si>
    <t>Segmented Income Statement</t>
  </si>
  <si>
    <t>Asset Management</t>
  </si>
  <si>
    <t>As at 31 December 2022
(in € millions)</t>
  </si>
  <si>
    <t>As at 30 June 2023
(in € millions)</t>
  </si>
  <si>
    <t>H1 2023
(in € millions)</t>
  </si>
  <si>
    <t>H1 2022
(in € millions)</t>
  </si>
  <si>
    <t>Changes in equity H1 2022</t>
  </si>
  <si>
    <t>Result before tax</t>
  </si>
  <si>
    <t>Result after tax</t>
  </si>
  <si>
    <t>Result attributable to holders of equity instruments</t>
  </si>
  <si>
    <t>Income tax (expense) / gain</t>
  </si>
  <si>
    <t>FY 2022 *
(in € millions)</t>
  </si>
  <si>
    <t>*) The figures in the FY 2022 table have not been audited or reviewed by an external independent auditor</t>
  </si>
  <si>
    <t>Changes in equity FY 2022 *</t>
  </si>
  <si>
    <t>*) The figures in the FY 2022 column have not been audited or reviewed by an external independent auditor</t>
  </si>
  <si>
    <t>FY 2022
restated *</t>
  </si>
  <si>
    <t>Intangible assets</t>
  </si>
  <si>
    <t>Property, plant and equipment</t>
  </si>
  <si>
    <t>Investment property</t>
  </si>
  <si>
    <t>Associates and joint ventures at equity method</t>
  </si>
  <si>
    <t>Investments</t>
  </si>
  <si>
    <t>Investments related to direct participating contracts</t>
  </si>
  <si>
    <t>Investments related to investment contracts</t>
  </si>
  <si>
    <t>Derivatives</t>
  </si>
  <si>
    <t>Deferred tax assets</t>
  </si>
  <si>
    <t>Reinsurance contract assets</t>
  </si>
  <si>
    <t>Other assets</t>
  </si>
  <si>
    <t>Cash and cash equivalents</t>
  </si>
  <si>
    <t>Total assets</t>
  </si>
  <si>
    <t>Actuarial gains and losses</t>
  </si>
  <si>
    <t>Equity attributable to holders of equity instruments</t>
  </si>
  <si>
    <t>Non-controlling interests</t>
  </si>
  <si>
    <t>Subordinated liabilities</t>
  </si>
  <si>
    <t>Insurance contract liabilities</t>
  </si>
  <si>
    <t>Liabilities arising from direct participating insurance contracts</t>
  </si>
  <si>
    <t>Liabilities arising from investment contracts</t>
  </si>
  <si>
    <t>Employee benefits</t>
  </si>
  <si>
    <t>Provisions</t>
  </si>
  <si>
    <t>Borrowings</t>
  </si>
  <si>
    <t>Deferred tax liabilities</t>
  </si>
  <si>
    <t>Due to banks</t>
  </si>
  <si>
    <t>Other liabilities</t>
  </si>
  <si>
    <t>Total liabilities</t>
  </si>
  <si>
    <t>Total equity and liabilities</t>
  </si>
  <si>
    <t>30 June 2023</t>
  </si>
  <si>
    <t>31 December 2022</t>
  </si>
  <si>
    <t>1 January 2022
restated</t>
  </si>
  <si>
    <t xml:space="preserve"> </t>
  </si>
  <si>
    <t>Insurance contract revenue</t>
  </si>
  <si>
    <t>Incurred claims and benefits</t>
  </si>
  <si>
    <t>Insurance service operating expenses</t>
  </si>
  <si>
    <t>Insurance service expenses</t>
  </si>
  <si>
    <t>Insurance service result before reinsurance</t>
  </si>
  <si>
    <t>Allocation of reinsurance premiums paid</t>
  </si>
  <si>
    <t>Amounts recoverable from reinsurers</t>
  </si>
  <si>
    <t>Net expenses from reinsurance contracts</t>
  </si>
  <si>
    <t>Insurance service result</t>
  </si>
  <si>
    <t>Direct investment income</t>
  </si>
  <si>
    <t>Net fair value gains and (losses)</t>
  </si>
  <si>
    <t>Impairments on financial assets</t>
  </si>
  <si>
    <t>Net finance expenses from insurance contracts</t>
  </si>
  <si>
    <t>Net finance income from reinsurance contracts</t>
  </si>
  <si>
    <t>Changes in liabilities arising from investment contracts</t>
  </si>
  <si>
    <t>Other finance expenses</t>
  </si>
  <si>
    <t>Investment operating expenses</t>
  </si>
  <si>
    <t>Investment and finance result</t>
  </si>
  <si>
    <t>Share of result of associates and joint ventures</t>
  </si>
  <si>
    <t>Fee income</t>
  </si>
  <si>
    <t>Other income</t>
  </si>
  <si>
    <t>Total other income</t>
  </si>
  <si>
    <t>Other expenses</t>
  </si>
  <si>
    <t>Other income and expenses</t>
  </si>
  <si>
    <t>Attributable to:</t>
  </si>
  <si>
    <t>- Shareholders of the parent</t>
  </si>
  <si>
    <t>- Holders of other equity instruments</t>
  </si>
  <si>
    <t>HY 2023</t>
  </si>
  <si>
    <t>HY 2022
restated</t>
  </si>
  <si>
    <t>At 1 January 2023</t>
  </si>
  <si>
    <t>Net result</t>
  </si>
  <si>
    <t>Total other comprehensive income</t>
  </si>
  <si>
    <t>Total comprehensive income</t>
  </si>
  <si>
    <t>Dividend paid</t>
  </si>
  <si>
    <t>Discretionary interest on other equity instruments</t>
  </si>
  <si>
    <t>Treasury shares acquired (-) /sold</t>
  </si>
  <si>
    <t>Increase (decrease) in capital</t>
  </si>
  <si>
    <t>Other movements</t>
  </si>
  <si>
    <t>At 30 June 2023</t>
  </si>
  <si>
    <t>1 January 2022, as previously reported</t>
  </si>
  <si>
    <t>Impact of changes in accounting standards</t>
  </si>
  <si>
    <t>Restated at 1 January 2022</t>
  </si>
  <si>
    <t>Treasury shares acquired (-)/sold</t>
  </si>
  <si>
    <t>At 30 June 2022</t>
  </si>
  <si>
    <t>Cost of issue of other equity instruments</t>
  </si>
  <si>
    <t>At 31 December 2022</t>
  </si>
  <si>
    <t>Additions to</t>
  </si>
  <si>
    <t>Total additions</t>
  </si>
  <si>
    <t>Insurance contract revenue ceded to reinsurers</t>
  </si>
  <si>
    <t>Insurance claims and benefits recovered from reinsurers</t>
  </si>
  <si>
    <t>Fair value gains and losses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</si>
</sst>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 * #,##0_ ;_ * \-#,##0_ ;_ * &quot;-&quot;_ ;_ @_ "/>
    <numFmt numFmtId="43" formatCode="_ * #,##0.00_ ;_ * \-#,##0.00_ ;_ * &quot;-&quot;??_ ;_ @_ "/>
    <numFmt numFmtId="164" formatCode="_-* #,##0.00_-;_-* #,##0.00\-;_-* &quot;-&quot;??_-;_-@_-"/>
    <numFmt numFmtId="165" formatCode="_(#,##0_);\-#,##0;_(&quot;-&quot;_)"/>
    <numFmt numFmtId="166" formatCode="_-* #,##0_-;_-* #,##0\-;_-* &quot;-&quot;??_-;_-@_-"/>
    <numFmt numFmtId="167" formatCode="#,##0_ ;\-#,##0\ "/>
    <numFmt numFmtId="168" formatCode="_ * #,##0_ ;_ * \-#,##0_ ;_ * &quot;-&quot;??_ ;_ @_ "/>
    <numFmt numFmtId="169" formatCode="_(#,##0.00_);\-#,##0.00;_(&quot;-&quot;_)"/>
    <numFmt numFmtId="170" formatCode="_ * #,##0.0_ ;_ * \-#,##0.0_ ;_ * &quot;-&quot;_ ;_ @_ "/>
    <numFmt numFmtId="171" formatCode="0.0%"/>
  </numFmts>
  <fonts count="1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i/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i/>
      <sz val="10"/>
      <color theme="1"/>
      <name val="Arial"/>
      <family val="2"/>
    </font>
    <font>
      <i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EEF4E3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rgb="FFB3B3B3"/>
      </top>
      <bottom style="thin">
        <color rgb="FFB3B3B3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 style="thin">
        <color rgb="FF000000"/>
      </bottom>
      <diagonal/>
    </border>
    <border>
      <left style="thick">
        <color theme="0"/>
      </left>
      <right/>
      <top/>
      <bottom style="medium">
        <color indexed="64"/>
      </bottom>
      <diagonal/>
    </border>
    <border>
      <left/>
      <right style="medium">
        <color theme="0"/>
      </right>
      <top/>
      <bottom style="thin">
        <color indexed="64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indexed="64"/>
      </bottom>
      <diagonal/>
    </border>
    <border>
      <left/>
      <right style="medium">
        <color theme="0"/>
      </right>
      <top/>
      <bottom style="thin">
        <color rgb="FF000000"/>
      </bottom>
      <diagonal/>
    </border>
    <border>
      <left/>
      <right style="medium">
        <color theme="0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>
      <alignment vertical="top"/>
    </xf>
    <xf numFmtId="16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>
      <alignment horizontal="left" wrapText="1"/>
    </xf>
    <xf numFmtId="3" fontId="7" fillId="0" borderId="5" applyFill="0" applyAlignment="0" applyProtection="0"/>
    <xf numFmtId="0" fontId="9" fillId="0" borderId="0" applyNumberFormat="0" applyFill="0" applyBorder="0" applyAlignment="0" applyProtection="0">
      <alignment horizontal="right" wrapText="1"/>
    </xf>
    <xf numFmtId="0" fontId="7" fillId="4" borderId="0" applyNumberFormat="0" applyFont="0" applyBorder="0" applyAlignment="0" applyProtection="0"/>
    <xf numFmtId="9" fontId="7" fillId="0" borderId="0" applyFont="0" applyFill="0" applyBorder="0" applyAlignment="0" applyProtection="0"/>
  </cellStyleXfs>
  <cellXfs count="192">
    <xf numFmtId="0" fontId="0" fillId="0" borderId="0" xfId="0"/>
    <xf numFmtId="0" fontId="2" fillId="0" borderId="0" xfId="1" applyFont="1" applyAlignment="1">
      <alignment wrapText="1"/>
    </xf>
    <xf numFmtId="0" fontId="2" fillId="0" borderId="0" xfId="1" applyFont="1" applyBorder="1" applyAlignment="1">
      <alignment horizontal="right" vertical="top"/>
    </xf>
    <xf numFmtId="165" fontId="2" fillId="0" borderId="0" xfId="1" applyNumberFormat="1" applyFont="1" applyFill="1" applyBorder="1" applyAlignment="1">
      <alignment horizontal="right" vertical="top" wrapText="1"/>
    </xf>
    <xf numFmtId="166" fontId="2" fillId="0" borderId="0" xfId="2" applyNumberFormat="1" applyFont="1" applyFill="1" applyAlignment="1"/>
    <xf numFmtId="0" fontId="2" fillId="0" borderId="0" xfId="1" applyFont="1" applyFill="1" applyAlignment="1"/>
    <xf numFmtId="165" fontId="4" fillId="0" borderId="0" xfId="1" applyNumberFormat="1" applyFont="1" applyFill="1" applyBorder="1" applyAlignment="1">
      <alignment horizontal="right" vertical="top" wrapText="1"/>
    </xf>
    <xf numFmtId="165" fontId="4" fillId="0" borderId="1" xfId="1" applyNumberFormat="1" applyFont="1" applyFill="1" applyBorder="1" applyAlignment="1">
      <alignment horizontal="right" vertical="top" wrapText="1"/>
    </xf>
    <xf numFmtId="0" fontId="2" fillId="0" borderId="0" xfId="4" applyFont="1" applyFill="1" applyBorder="1" applyAlignment="1">
      <alignment vertical="top" wrapText="1"/>
    </xf>
    <xf numFmtId="0" fontId="4" fillId="0" borderId="0" xfId="1" applyFont="1" applyFill="1" applyBorder="1" applyAlignment="1">
      <alignment vertical="top" wrapText="1"/>
    </xf>
    <xf numFmtId="0" fontId="5" fillId="0" borderId="0" xfId="1" applyFont="1" applyBorder="1" applyAlignment="1">
      <alignment wrapText="1"/>
    </xf>
    <xf numFmtId="49" fontId="2" fillId="0" borderId="3" xfId="1" applyNumberFormat="1" applyFont="1" applyFill="1" applyBorder="1" applyAlignment="1">
      <alignment horizontal="right" textRotation="90" wrapText="1"/>
    </xf>
    <xf numFmtId="165" fontId="4" fillId="0" borderId="4" xfId="1" applyNumberFormat="1" applyFont="1" applyFill="1" applyBorder="1" applyAlignment="1">
      <alignment horizontal="right" vertical="top" wrapText="1"/>
    </xf>
    <xf numFmtId="0" fontId="2" fillId="0" borderId="2" xfId="1" applyFont="1" applyFill="1" applyBorder="1" applyAlignment="1">
      <alignment wrapText="1"/>
    </xf>
    <xf numFmtId="0" fontId="2" fillId="0" borderId="2" xfId="1" applyFont="1" applyFill="1" applyBorder="1" applyAlignment="1">
      <alignment horizontal="left" wrapText="1"/>
    </xf>
    <xf numFmtId="0" fontId="0" fillId="0" borderId="0" xfId="0"/>
    <xf numFmtId="165" fontId="0" fillId="0" borderId="0" xfId="0" applyNumberFormat="1"/>
    <xf numFmtId="0" fontId="2" fillId="0" borderId="2" xfId="1" applyFont="1" applyFill="1" applyBorder="1" applyAlignment="1">
      <alignment horizontal="right" textRotation="90" wrapText="1"/>
    </xf>
    <xf numFmtId="49" fontId="8" fillId="0" borderId="3" xfId="1" applyNumberFormat="1" applyFont="1" applyFill="1" applyBorder="1" applyAlignment="1">
      <alignment horizontal="right" textRotation="90" wrapText="1"/>
    </xf>
    <xf numFmtId="0" fontId="9" fillId="0" borderId="0" xfId="0" applyFont="1"/>
    <xf numFmtId="0" fontId="0" fillId="0" borderId="0" xfId="0" applyFont="1"/>
    <xf numFmtId="168" fontId="2" fillId="3" borderId="0" xfId="3" applyNumberFormat="1" applyFont="1" applyFill="1" applyBorder="1" applyAlignment="1">
      <alignment horizontal="right"/>
    </xf>
    <xf numFmtId="168" fontId="2" fillId="2" borderId="0" xfId="3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/>
    <xf numFmtId="165" fontId="2" fillId="3" borderId="0" xfId="1" applyNumberFormat="1" applyFont="1" applyFill="1" applyBorder="1" applyAlignment="1">
      <alignment horizontal="right" vertical="top" wrapText="1"/>
    </xf>
    <xf numFmtId="165" fontId="4" fillId="3" borderId="1" xfId="1" applyNumberFormat="1" applyFont="1" applyFill="1" applyBorder="1" applyAlignment="1">
      <alignment horizontal="right" vertical="top" wrapText="1"/>
    </xf>
    <xf numFmtId="165" fontId="4" fillId="3" borderId="4" xfId="1" applyNumberFormat="1" applyFont="1" applyFill="1" applyBorder="1" applyAlignment="1">
      <alignment horizontal="right" vertical="top" wrapText="1"/>
    </xf>
    <xf numFmtId="0" fontId="2" fillId="3" borderId="0" xfId="1" applyFont="1" applyFill="1" applyBorder="1" applyAlignment="1">
      <alignment horizontal="right" vertical="top"/>
    </xf>
    <xf numFmtId="0" fontId="8" fillId="0" borderId="0" xfId="1" applyFont="1" applyFill="1" applyBorder="1" applyAlignment="1">
      <alignment vertical="center" wrapText="1"/>
    </xf>
    <xf numFmtId="168" fontId="0" fillId="0" borderId="0" xfId="0" applyNumberFormat="1"/>
    <xf numFmtId="165" fontId="2" fillId="2" borderId="0" xfId="1" applyNumberFormat="1" applyFont="1" applyFill="1" applyBorder="1" applyAlignment="1">
      <alignment horizontal="center"/>
    </xf>
    <xf numFmtId="165" fontId="8" fillId="0" borderId="0" xfId="1" applyNumberFormat="1" applyFont="1" applyFill="1" applyBorder="1" applyAlignment="1">
      <alignment horizontal="right" vertical="top" wrapText="1"/>
    </xf>
    <xf numFmtId="168" fontId="2" fillId="3" borderId="2" xfId="3" applyNumberFormat="1" applyFont="1" applyFill="1" applyBorder="1" applyAlignment="1">
      <alignment horizontal="right"/>
    </xf>
    <xf numFmtId="0" fontId="0" fillId="0" borderId="0" xfId="0" applyNumberFormat="1"/>
    <xf numFmtId="165" fontId="8" fillId="3" borderId="0" xfId="1" applyNumberFormat="1" applyFont="1" applyFill="1" applyBorder="1" applyAlignment="1">
      <alignment horizontal="right" vertical="top" wrapText="1"/>
    </xf>
    <xf numFmtId="0" fontId="4" fillId="0" borderId="2" xfId="1" applyFont="1" applyFill="1" applyBorder="1" applyAlignment="1">
      <alignment vertical="top" wrapText="1"/>
    </xf>
    <xf numFmtId="168" fontId="8" fillId="3" borderId="0" xfId="3" applyNumberFormat="1" applyFont="1" applyFill="1" applyBorder="1" applyAlignment="1">
      <alignment horizontal="right"/>
    </xf>
    <xf numFmtId="165" fontId="0" fillId="0" borderId="0" xfId="0" applyNumberFormat="1" applyFont="1"/>
    <xf numFmtId="41" fontId="2" fillId="3" borderId="0" xfId="2" applyNumberFormat="1" applyFont="1" applyFill="1" applyBorder="1" applyAlignment="1">
      <alignment horizontal="right" vertical="top" wrapText="1"/>
    </xf>
    <xf numFmtId="41" fontId="2" fillId="2" borderId="0" xfId="2" applyNumberFormat="1" applyFont="1" applyFill="1" applyBorder="1" applyAlignment="1">
      <alignment horizontal="right" vertical="top" wrapText="1"/>
    </xf>
    <xf numFmtId="167" fontId="0" fillId="0" borderId="0" xfId="0" applyNumberFormat="1"/>
    <xf numFmtId="165" fontId="0" fillId="0" borderId="0" xfId="0" applyNumberFormat="1" applyAlignment="1">
      <alignment horizontal="left"/>
    </xf>
    <xf numFmtId="168" fontId="2" fillId="2" borderId="2" xfId="3" applyNumberFormat="1" applyFont="1" applyFill="1" applyBorder="1" applyAlignment="1">
      <alignment horizontal="right"/>
    </xf>
    <xf numFmtId="0" fontId="6" fillId="2" borderId="0" xfId="1" applyFont="1" applyFill="1" applyBorder="1" applyAlignment="1">
      <alignment horizontal="left"/>
    </xf>
    <xf numFmtId="0" fontId="8" fillId="0" borderId="2" xfId="1" applyFont="1" applyFill="1" applyBorder="1" applyAlignment="1">
      <alignment vertical="center" wrapText="1"/>
    </xf>
    <xf numFmtId="41" fontId="2" fillId="3" borderId="0" xfId="1" applyNumberFormat="1" applyFont="1" applyFill="1" applyBorder="1" applyAlignment="1">
      <alignment horizontal="right" vertical="top"/>
    </xf>
    <xf numFmtId="41" fontId="8" fillId="0" borderId="0" xfId="1" applyNumberFormat="1" applyFont="1" applyFill="1" applyBorder="1" applyAlignment="1">
      <alignment vertical="center" wrapText="1"/>
    </xf>
    <xf numFmtId="14" fontId="8" fillId="0" borderId="2" xfId="1" quotePrefix="1" applyNumberFormat="1" applyFont="1" applyFill="1" applyBorder="1" applyAlignment="1">
      <alignment horizontal="right" wrapText="1"/>
    </xf>
    <xf numFmtId="168" fontId="8" fillId="2" borderId="0" xfId="3" applyNumberFormat="1" applyFont="1" applyFill="1" applyBorder="1" applyAlignment="1">
      <alignment horizontal="right"/>
    </xf>
    <xf numFmtId="41" fontId="2" fillId="3" borderId="1" xfId="3" applyNumberFormat="1" applyFont="1" applyFill="1" applyBorder="1" applyAlignment="1">
      <alignment horizontal="right"/>
    </xf>
    <xf numFmtId="41" fontId="2" fillId="2" borderId="1" xfId="3" applyNumberFormat="1" applyFont="1" applyFill="1" applyBorder="1" applyAlignment="1">
      <alignment horizontal="right"/>
    </xf>
    <xf numFmtId="41" fontId="2" fillId="3" borderId="0" xfId="3" applyNumberFormat="1" applyFont="1" applyFill="1" applyBorder="1" applyAlignment="1">
      <alignment horizontal="right"/>
    </xf>
    <xf numFmtId="41" fontId="2" fillId="2" borderId="0" xfId="3" applyNumberFormat="1" applyFont="1" applyFill="1" applyBorder="1" applyAlignment="1">
      <alignment horizontal="right"/>
    </xf>
    <xf numFmtId="41" fontId="2" fillId="3" borderId="2" xfId="3" applyNumberFormat="1" applyFont="1" applyFill="1" applyBorder="1" applyAlignment="1">
      <alignment horizontal="right"/>
    </xf>
    <xf numFmtId="41" fontId="2" fillId="2" borderId="2" xfId="3" applyNumberFormat="1" applyFont="1" applyFill="1" applyBorder="1" applyAlignment="1">
      <alignment horizontal="right"/>
    </xf>
    <xf numFmtId="41" fontId="2" fillId="2" borderId="0" xfId="1" applyNumberFormat="1" applyFont="1" applyFill="1" applyBorder="1" applyAlignment="1">
      <alignment horizontal="right" vertical="top"/>
    </xf>
    <xf numFmtId="3" fontId="2" fillId="0" borderId="0" xfId="1" applyNumberFormat="1" applyFont="1" applyBorder="1" applyAlignment="1"/>
    <xf numFmtId="3" fontId="5" fillId="0" borderId="0" xfId="1" applyNumberFormat="1" applyFont="1" applyFill="1" applyBorder="1" applyAlignment="1">
      <alignment horizontal="left"/>
    </xf>
    <xf numFmtId="3" fontId="2" fillId="0" borderId="0" xfId="1" applyNumberFormat="1" applyFont="1" applyFill="1" applyBorder="1" applyAlignment="1">
      <alignment horizontal="left"/>
    </xf>
    <xf numFmtId="3" fontId="6" fillId="0" borderId="0" xfId="1" applyNumberFormat="1" applyFont="1" applyFill="1" applyBorder="1" applyAlignment="1">
      <alignment horizontal="left"/>
    </xf>
    <xf numFmtId="3" fontId="8" fillId="0" borderId="2" xfId="1" applyNumberFormat="1" applyFont="1" applyFill="1" applyBorder="1" applyAlignment="1">
      <alignment horizontal="right" wrapText="1"/>
    </xf>
    <xf numFmtId="3" fontId="8" fillId="0" borderId="0" xfId="1" applyNumberFormat="1" applyFont="1" applyFill="1" applyBorder="1" applyAlignment="1"/>
    <xf numFmtId="0" fontId="2" fillId="0" borderId="0" xfId="0" applyFont="1"/>
    <xf numFmtId="0" fontId="2" fillId="0" borderId="0" xfId="0" applyNumberFormat="1" applyFont="1"/>
    <xf numFmtId="3" fontId="5" fillId="0" borderId="0" xfId="1" quotePrefix="1" applyNumberFormat="1" applyFont="1" applyFill="1" applyBorder="1" applyAlignment="1">
      <alignment horizontal="left"/>
    </xf>
    <xf numFmtId="3" fontId="2" fillId="0" borderId="0" xfId="4" applyNumberFormat="1" applyFont="1" applyFill="1" applyBorder="1" applyAlignment="1">
      <alignment vertical="top" wrapText="1"/>
    </xf>
    <xf numFmtId="3" fontId="6" fillId="2" borderId="2" xfId="1" applyNumberFormat="1" applyFont="1" applyFill="1" applyBorder="1" applyAlignment="1">
      <alignment horizontal="left"/>
    </xf>
    <xf numFmtId="3" fontId="6" fillId="0" borderId="2" xfId="1" applyNumberFormat="1" applyFont="1" applyFill="1" applyBorder="1" applyAlignment="1">
      <alignment horizontal="left"/>
    </xf>
    <xf numFmtId="3" fontId="2" fillId="0" borderId="0" xfId="1" quotePrefix="1" applyNumberFormat="1" applyFont="1" applyFill="1" applyBorder="1" applyAlignment="1">
      <alignment horizontal="left"/>
    </xf>
    <xf numFmtId="3" fontId="2" fillId="0" borderId="0" xfId="1" applyNumberFormat="1" applyFont="1" applyFill="1" applyBorder="1" applyAlignment="1">
      <alignment vertical="top" wrapText="1"/>
    </xf>
    <xf numFmtId="3" fontId="2" fillId="0" borderId="1" xfId="1" applyNumberFormat="1" applyFont="1" applyBorder="1" applyAlignment="1"/>
    <xf numFmtId="3" fontId="8" fillId="0" borderId="0" xfId="1" applyNumberFormat="1" applyFont="1" applyBorder="1" applyAlignment="1"/>
    <xf numFmtId="41" fontId="8" fillId="3" borderId="0" xfId="3" applyNumberFormat="1" applyFont="1" applyFill="1" applyBorder="1" applyAlignment="1">
      <alignment horizontal="right"/>
    </xf>
    <xf numFmtId="41" fontId="8" fillId="2" borderId="0" xfId="3" applyNumberFormat="1" applyFont="1" applyFill="1" applyBorder="1" applyAlignment="1">
      <alignment horizontal="right"/>
    </xf>
    <xf numFmtId="167" fontId="9" fillId="0" borderId="0" xfId="0" applyNumberFormat="1" applyFont="1"/>
    <xf numFmtId="168" fontId="9" fillId="0" borderId="0" xfId="0" applyNumberFormat="1" applyFont="1"/>
    <xf numFmtId="3" fontId="10" fillId="0" borderId="0" xfId="1" applyNumberFormat="1" applyFont="1" applyFill="1" applyBorder="1" applyAlignment="1"/>
    <xf numFmtId="168" fontId="10" fillId="3" borderId="0" xfId="3" applyNumberFormat="1" applyFont="1" applyFill="1" applyBorder="1" applyAlignment="1">
      <alignment horizontal="right"/>
    </xf>
    <xf numFmtId="168" fontId="10" fillId="2" borderId="0" xfId="3" applyNumberFormat="1" applyFont="1" applyFill="1" applyBorder="1" applyAlignment="1">
      <alignment horizontal="right"/>
    </xf>
    <xf numFmtId="0" fontId="11" fillId="0" borderId="0" xfId="0" applyFont="1"/>
    <xf numFmtId="168" fontId="11" fillId="0" borderId="0" xfId="0" applyNumberFormat="1" applyFont="1"/>
    <xf numFmtId="165" fontId="2" fillId="0" borderId="2" xfId="1" applyNumberFormat="1" applyFont="1" applyFill="1" applyBorder="1" applyAlignment="1">
      <alignment horizontal="right" vertical="top" wrapText="1"/>
    </xf>
    <xf numFmtId="169" fontId="4" fillId="0" borderId="0" xfId="1" applyNumberFormat="1" applyFont="1" applyFill="1" applyBorder="1" applyAlignment="1">
      <alignment horizontal="right" vertical="top" wrapText="1"/>
    </xf>
    <xf numFmtId="4" fontId="0" fillId="0" borderId="0" xfId="0" applyNumberFormat="1"/>
    <xf numFmtId="0" fontId="6" fillId="0" borderId="0" xfId="1" applyFont="1" applyFill="1" applyBorder="1" applyAlignment="1">
      <alignment wrapText="1"/>
    </xf>
    <xf numFmtId="41" fontId="8" fillId="3" borderId="0" xfId="1" applyNumberFormat="1" applyFont="1" applyFill="1" applyBorder="1" applyAlignment="1">
      <alignment horizontal="right" vertical="top" wrapText="1"/>
    </xf>
    <xf numFmtId="3" fontId="3" fillId="0" borderId="0" xfId="1" applyNumberFormat="1" applyFont="1" applyFill="1" applyBorder="1" applyAlignment="1">
      <alignment vertical="top" wrapText="1"/>
    </xf>
    <xf numFmtId="0" fontId="3" fillId="0" borderId="0" xfId="1" applyFont="1" applyFill="1" applyBorder="1" applyAlignment="1">
      <alignment vertical="top" wrapText="1"/>
    </xf>
    <xf numFmtId="41" fontId="4" fillId="3" borderId="2" xfId="1" applyNumberFormat="1" applyFont="1" applyFill="1" applyBorder="1" applyAlignment="1">
      <alignment horizontal="right" vertical="top" wrapText="1"/>
    </xf>
    <xf numFmtId="165" fontId="9" fillId="0" borderId="0" xfId="0" applyNumberFormat="1" applyFont="1"/>
    <xf numFmtId="41" fontId="2" fillId="3" borderId="2" xfId="1" applyNumberFormat="1" applyFont="1" applyFill="1" applyBorder="1" applyAlignment="1">
      <alignment horizontal="right" vertical="top"/>
    </xf>
    <xf numFmtId="41" fontId="3" fillId="3" borderId="2" xfId="1" applyNumberFormat="1" applyFont="1" applyFill="1" applyBorder="1" applyAlignment="1">
      <alignment horizontal="right" vertical="top" wrapText="1"/>
    </xf>
    <xf numFmtId="41" fontId="8" fillId="2" borderId="0" xfId="1" applyNumberFormat="1" applyFont="1" applyFill="1" applyBorder="1" applyAlignment="1">
      <alignment horizontal="right" vertical="top"/>
    </xf>
    <xf numFmtId="41" fontId="2" fillId="2" borderId="2" xfId="1" applyNumberFormat="1" applyFont="1" applyFill="1" applyBorder="1" applyAlignment="1">
      <alignment horizontal="right" vertical="top"/>
    </xf>
    <xf numFmtId="41" fontId="8" fillId="2" borderId="2" xfId="1" applyNumberFormat="1" applyFont="1" applyFill="1" applyBorder="1" applyAlignment="1">
      <alignment horizontal="right" vertical="top"/>
    </xf>
    <xf numFmtId="41" fontId="2" fillId="2" borderId="6" xfId="1" applyNumberFormat="1" applyFont="1" applyFill="1" applyBorder="1" applyAlignment="1">
      <alignment horizontal="right" vertical="top"/>
    </xf>
    <xf numFmtId="41" fontId="3" fillId="3" borderId="6" xfId="1" applyNumberFormat="1" applyFont="1" applyFill="1" applyBorder="1" applyAlignment="1">
      <alignment horizontal="right" vertical="top" wrapText="1"/>
    </xf>
    <xf numFmtId="3" fontId="2" fillId="2" borderId="0" xfId="1" applyNumberFormat="1" applyFont="1" applyFill="1" applyBorder="1" applyAlignment="1"/>
    <xf numFmtId="0" fontId="8" fillId="2" borderId="0" xfId="1" applyFont="1" applyFill="1" applyBorder="1" applyAlignment="1">
      <alignment vertical="center" wrapText="1"/>
    </xf>
    <xf numFmtId="165" fontId="0" fillId="2" borderId="0" xfId="0" applyNumberFormat="1" applyFill="1"/>
    <xf numFmtId="0" fontId="0" fillId="2" borderId="0" xfId="0" applyFill="1"/>
    <xf numFmtId="41" fontId="10" fillId="3" borderId="0" xfId="2" applyNumberFormat="1" applyFont="1" applyFill="1" applyBorder="1" applyAlignment="1">
      <alignment horizontal="right" vertical="top" wrapText="1"/>
    </xf>
    <xf numFmtId="0" fontId="12" fillId="0" borderId="0" xfId="1" applyFont="1" applyFill="1" applyBorder="1" applyAlignment="1">
      <alignment vertical="center" wrapText="1"/>
    </xf>
    <xf numFmtId="165" fontId="11" fillId="0" borderId="0" xfId="0" applyNumberFormat="1" applyFont="1"/>
    <xf numFmtId="41" fontId="2" fillId="3" borderId="2" xfId="2" applyNumberFormat="1" applyFont="1" applyFill="1" applyBorder="1" applyAlignment="1">
      <alignment horizontal="right" vertical="top" wrapText="1"/>
    </xf>
    <xf numFmtId="41" fontId="8" fillId="3" borderId="0" xfId="2" applyNumberFormat="1" applyFont="1" applyFill="1" applyBorder="1" applyAlignment="1">
      <alignment horizontal="right" vertical="top" wrapText="1"/>
    </xf>
    <xf numFmtId="41" fontId="8" fillId="3" borderId="3" xfId="2" applyNumberFormat="1" applyFont="1" applyFill="1" applyBorder="1" applyAlignment="1">
      <alignment horizontal="right" vertical="top" wrapText="1"/>
    </xf>
    <xf numFmtId="3" fontId="8" fillId="0" borderId="2" xfId="1" applyNumberFormat="1" applyFont="1" applyFill="1" applyBorder="1" applyAlignment="1"/>
    <xf numFmtId="41" fontId="8" fillId="3" borderId="2" xfId="2" applyNumberFormat="1" applyFont="1" applyFill="1" applyBorder="1" applyAlignment="1">
      <alignment horizontal="right" vertical="top" wrapText="1"/>
    </xf>
    <xf numFmtId="41" fontId="8" fillId="2" borderId="0" xfId="2" applyNumberFormat="1" applyFont="1" applyFill="1" applyBorder="1" applyAlignment="1">
      <alignment horizontal="right" vertical="top" wrapText="1"/>
    </xf>
    <xf numFmtId="0" fontId="9" fillId="0" borderId="0" xfId="0" applyNumberFormat="1" applyFont="1"/>
    <xf numFmtId="41" fontId="8" fillId="2" borderId="2" xfId="2" applyNumberFormat="1" applyFont="1" applyFill="1" applyBorder="1" applyAlignment="1">
      <alignment horizontal="right" vertical="top" wrapText="1"/>
    </xf>
    <xf numFmtId="165" fontId="9" fillId="0" borderId="0" xfId="0" applyNumberFormat="1" applyFont="1" applyAlignment="1">
      <alignment horizontal="left"/>
    </xf>
    <xf numFmtId="41" fontId="10" fillId="2" borderId="0" xfId="2" applyNumberFormat="1" applyFont="1" applyFill="1" applyBorder="1" applyAlignment="1">
      <alignment horizontal="right" vertical="top" wrapText="1"/>
    </xf>
    <xf numFmtId="165" fontId="11" fillId="0" borderId="0" xfId="0" applyNumberFormat="1" applyFont="1" applyAlignment="1">
      <alignment horizontal="left"/>
    </xf>
    <xf numFmtId="41" fontId="2" fillId="2" borderId="2" xfId="2" applyNumberFormat="1" applyFont="1" applyFill="1" applyBorder="1" applyAlignment="1">
      <alignment horizontal="right" vertical="top" wrapText="1"/>
    </xf>
    <xf numFmtId="41" fontId="8" fillId="2" borderId="3" xfId="2" applyNumberFormat="1" applyFont="1" applyFill="1" applyBorder="1" applyAlignment="1">
      <alignment horizontal="right" vertical="top" wrapText="1"/>
    </xf>
    <xf numFmtId="3" fontId="6" fillId="0" borderId="0" xfId="1" applyNumberFormat="1" applyFont="1" applyFill="1" applyBorder="1" applyAlignment="1">
      <alignment wrapText="1"/>
    </xf>
    <xf numFmtId="3" fontId="4" fillId="0" borderId="0" xfId="1" applyNumberFormat="1" applyFont="1" applyFill="1" applyBorder="1" applyAlignment="1">
      <alignment vertical="top" wrapText="1"/>
    </xf>
    <xf numFmtId="0" fontId="2" fillId="0" borderId="0" xfId="1" applyFont="1" applyFill="1" applyBorder="1" applyAlignment="1">
      <alignment wrapText="1"/>
    </xf>
    <xf numFmtId="165" fontId="8" fillId="2" borderId="0" xfId="1" applyNumberFormat="1" applyFont="1" applyFill="1" applyBorder="1" applyAlignment="1">
      <alignment horizontal="right" vertical="top" wrapText="1"/>
    </xf>
    <xf numFmtId="165" fontId="2" fillId="2" borderId="0" xfId="1" applyNumberFormat="1" applyFont="1" applyFill="1" applyBorder="1" applyAlignment="1">
      <alignment horizontal="right" vertical="top" wrapText="1"/>
    </xf>
    <xf numFmtId="165" fontId="4" fillId="2" borderId="1" xfId="1" applyNumberFormat="1" applyFont="1" applyFill="1" applyBorder="1" applyAlignment="1">
      <alignment horizontal="right" vertical="top" wrapText="1"/>
    </xf>
    <xf numFmtId="165" fontId="4" fillId="2" borderId="4" xfId="1" applyNumberFormat="1" applyFont="1" applyFill="1" applyBorder="1" applyAlignment="1">
      <alignment horizontal="right" vertical="top" wrapText="1"/>
    </xf>
    <xf numFmtId="3" fontId="8" fillId="0" borderId="0" xfId="1" applyNumberFormat="1" applyFont="1" applyFill="1" applyBorder="1" applyAlignment="1">
      <alignment wrapText="1"/>
    </xf>
    <xf numFmtId="165" fontId="2" fillId="2" borderId="2" xfId="1" applyNumberFormat="1" applyFont="1" applyFill="1" applyBorder="1" applyAlignment="1">
      <alignment horizontal="right" vertical="top" wrapText="1"/>
    </xf>
    <xf numFmtId="170" fontId="0" fillId="0" borderId="0" xfId="0" applyNumberFormat="1"/>
    <xf numFmtId="3" fontId="9" fillId="2" borderId="0" xfId="5" quotePrefix="1" applyFont="1" applyFill="1" applyBorder="1" applyAlignment="1"/>
    <xf numFmtId="3" fontId="7" fillId="2" borderId="0" xfId="5" quotePrefix="1" applyFill="1" applyBorder="1" applyAlignment="1"/>
    <xf numFmtId="3" fontId="9" fillId="2" borderId="7" xfId="6" quotePrefix="1" applyNumberFormat="1" applyFill="1" applyBorder="1" applyAlignment="1"/>
    <xf numFmtId="0" fontId="0" fillId="2" borderId="0" xfId="0" applyFill="1" applyBorder="1"/>
    <xf numFmtId="3" fontId="9" fillId="2" borderId="8" xfId="7" quotePrefix="1" applyNumberFormat="1" applyFont="1" applyFill="1" applyBorder="1" applyAlignment="1">
      <alignment horizontal="right" wrapText="1"/>
    </xf>
    <xf numFmtId="3" fontId="9" fillId="2" borderId="0" xfId="7" applyNumberFormat="1" applyFont="1" applyFill="1" applyBorder="1" applyAlignment="1">
      <alignment horizontal="right" wrapText="1"/>
    </xf>
    <xf numFmtId="3" fontId="9" fillId="2" borderId="9" xfId="7" applyNumberFormat="1" applyFont="1" applyFill="1" applyBorder="1" applyAlignment="1">
      <alignment horizontal="right" wrapText="1"/>
    </xf>
    <xf numFmtId="41" fontId="7" fillId="2" borderId="8" xfId="7" quotePrefix="1" applyNumberFormat="1" applyFill="1" applyBorder="1" applyAlignment="1">
      <alignment horizontal="right" wrapText="1"/>
    </xf>
    <xf numFmtId="3" fontId="7" fillId="2" borderId="0" xfId="7" applyNumberFormat="1" applyFill="1" applyBorder="1" applyAlignment="1">
      <alignment horizontal="right" wrapText="1"/>
    </xf>
    <xf numFmtId="41" fontId="7" fillId="2" borderId="0" xfId="7" applyNumberFormat="1" applyFill="1" applyBorder="1" applyAlignment="1">
      <alignment horizontal="right" wrapText="1"/>
    </xf>
    <xf numFmtId="0" fontId="9" fillId="2" borderId="0" xfId="0" applyFont="1" applyFill="1" applyBorder="1"/>
    <xf numFmtId="41" fontId="9" fillId="2" borderId="10" xfId="7" applyNumberFormat="1" applyFont="1" applyFill="1" applyBorder="1" applyAlignment="1">
      <alignment horizontal="right" wrapText="1"/>
    </xf>
    <xf numFmtId="3" fontId="9" fillId="2" borderId="7" xfId="7" applyNumberFormat="1" applyFont="1" applyFill="1" applyBorder="1" applyAlignment="1">
      <alignment horizontal="right" wrapText="1"/>
    </xf>
    <xf numFmtId="41" fontId="7" fillId="2" borderId="11" xfId="7" quotePrefix="1" applyNumberFormat="1" applyFill="1" applyBorder="1" applyAlignment="1">
      <alignment horizontal="right" wrapText="1"/>
    </xf>
    <xf numFmtId="41" fontId="7" fillId="2" borderId="6" xfId="7" applyNumberFormat="1" applyFill="1" applyBorder="1" applyAlignment="1">
      <alignment horizontal="right" wrapText="1"/>
    </xf>
    <xf numFmtId="3" fontId="7" fillId="2" borderId="6" xfId="7" applyNumberFormat="1" applyFill="1" applyBorder="1" applyAlignment="1">
      <alignment horizontal="right" wrapText="1"/>
    </xf>
    <xf numFmtId="169" fontId="0" fillId="0" borderId="0" xfId="0" applyNumberFormat="1"/>
    <xf numFmtId="168" fontId="8" fillId="3" borderId="2" xfId="3" applyNumberFormat="1" applyFont="1" applyFill="1" applyBorder="1" applyAlignment="1">
      <alignment horizontal="right"/>
    </xf>
    <xf numFmtId="168" fontId="8" fillId="2" borderId="2" xfId="3" applyNumberFormat="1" applyFont="1" applyFill="1" applyBorder="1" applyAlignment="1">
      <alignment horizontal="right"/>
    </xf>
    <xf numFmtId="0" fontId="13" fillId="0" borderId="0" xfId="0" applyFont="1"/>
    <xf numFmtId="0" fontId="8" fillId="5" borderId="0" xfId="0" applyFont="1" applyFill="1" applyBorder="1" applyAlignment="1">
      <alignment vertical="center"/>
    </xf>
    <xf numFmtId="0" fontId="2" fillId="5" borderId="0" xfId="0" applyFont="1" applyFill="1" applyBorder="1"/>
    <xf numFmtId="0" fontId="8" fillId="5" borderId="0" xfId="1" applyFont="1" applyFill="1" applyBorder="1" applyAlignment="1">
      <alignment vertical="center"/>
    </xf>
    <xf numFmtId="166" fontId="2" fillId="5" borderId="0" xfId="2" applyNumberFormat="1" applyFont="1" applyFill="1" applyBorder="1" applyAlignment="1">
      <alignment vertical="center"/>
    </xf>
    <xf numFmtId="0" fontId="2" fillId="5" borderId="0" xfId="1" applyFont="1" applyFill="1" applyBorder="1" applyAlignment="1">
      <alignment vertical="center"/>
    </xf>
    <xf numFmtId="0" fontId="2" fillId="0" borderId="12" xfId="1" applyFont="1" applyFill="1" applyBorder="1" applyAlignment="1">
      <alignment horizontal="right" textRotation="90" wrapText="1"/>
    </xf>
    <xf numFmtId="0" fontId="2" fillId="3" borderId="13" xfId="1" applyFont="1" applyFill="1" applyBorder="1" applyAlignment="1">
      <alignment horizontal="right" vertical="top"/>
    </xf>
    <xf numFmtId="41" fontId="2" fillId="3" borderId="13" xfId="1" applyNumberFormat="1" applyFont="1" applyFill="1" applyBorder="1" applyAlignment="1">
      <alignment horizontal="right" vertical="top"/>
    </xf>
    <xf numFmtId="41" fontId="2" fillId="3" borderId="12" xfId="1" applyNumberFormat="1" applyFont="1" applyFill="1" applyBorder="1" applyAlignment="1">
      <alignment horizontal="right" vertical="top"/>
    </xf>
    <xf numFmtId="41" fontId="8" fillId="3" borderId="13" xfId="1" applyNumberFormat="1" applyFont="1" applyFill="1" applyBorder="1" applyAlignment="1">
      <alignment horizontal="right" vertical="top" wrapText="1"/>
    </xf>
    <xf numFmtId="41" fontId="3" fillId="3" borderId="12" xfId="1" applyNumberFormat="1" applyFont="1" applyFill="1" applyBorder="1" applyAlignment="1">
      <alignment horizontal="right" vertical="top" wrapText="1"/>
    </xf>
    <xf numFmtId="41" fontId="3" fillId="3" borderId="14" xfId="1" applyNumberFormat="1" applyFont="1" applyFill="1" applyBorder="1" applyAlignment="1">
      <alignment horizontal="right" vertical="top" wrapText="1"/>
    </xf>
    <xf numFmtId="41" fontId="4" fillId="3" borderId="12" xfId="1" applyNumberFormat="1" applyFont="1" applyFill="1" applyBorder="1" applyAlignment="1">
      <alignment horizontal="right" vertical="top" wrapText="1"/>
    </xf>
    <xf numFmtId="165" fontId="4" fillId="0" borderId="13" xfId="1" applyNumberFormat="1" applyFont="1" applyFill="1" applyBorder="1" applyAlignment="1">
      <alignment horizontal="right" vertical="top" wrapText="1"/>
    </xf>
    <xf numFmtId="0" fontId="2" fillId="0" borderId="13" xfId="1" applyFont="1" applyBorder="1" applyAlignment="1">
      <alignment horizontal="right" vertical="top"/>
    </xf>
    <xf numFmtId="41" fontId="2" fillId="2" borderId="13" xfId="1" applyNumberFormat="1" applyFont="1" applyFill="1" applyBorder="1" applyAlignment="1">
      <alignment horizontal="right" vertical="top"/>
    </xf>
    <xf numFmtId="41" fontId="2" fillId="2" borderId="12" xfId="1" applyNumberFormat="1" applyFont="1" applyFill="1" applyBorder="1" applyAlignment="1">
      <alignment horizontal="right" vertical="top"/>
    </xf>
    <xf numFmtId="41" fontId="8" fillId="2" borderId="13" xfId="1" applyNumberFormat="1" applyFont="1" applyFill="1" applyBorder="1" applyAlignment="1">
      <alignment horizontal="right" vertical="top"/>
    </xf>
    <xf numFmtId="41" fontId="2" fillId="2" borderId="14" xfId="1" applyNumberFormat="1" applyFont="1" applyFill="1" applyBorder="1" applyAlignment="1">
      <alignment horizontal="right" vertical="top"/>
    </xf>
    <xf numFmtId="41" fontId="8" fillId="2" borderId="12" xfId="1" applyNumberFormat="1" applyFont="1" applyFill="1" applyBorder="1" applyAlignment="1">
      <alignment horizontal="right" vertical="top"/>
    </xf>
    <xf numFmtId="165" fontId="0" fillId="0" borderId="13" xfId="0" applyNumberFormat="1" applyBorder="1"/>
    <xf numFmtId="0" fontId="0" fillId="2" borderId="13" xfId="0" applyFill="1" applyBorder="1"/>
    <xf numFmtId="3" fontId="9" fillId="2" borderId="13" xfId="7" applyNumberFormat="1" applyFont="1" applyFill="1" applyBorder="1" applyAlignment="1">
      <alignment horizontal="right" wrapText="1"/>
    </xf>
    <xf numFmtId="3" fontId="7" fillId="2" borderId="13" xfId="7" applyNumberFormat="1" applyFill="1" applyBorder="1" applyAlignment="1">
      <alignment horizontal="right" wrapText="1"/>
    </xf>
    <xf numFmtId="3" fontId="7" fillId="2" borderId="14" xfId="7" applyNumberFormat="1" applyFill="1" applyBorder="1" applyAlignment="1">
      <alignment horizontal="right" wrapText="1"/>
    </xf>
    <xf numFmtId="3" fontId="9" fillId="2" borderId="15" xfId="7" applyNumberFormat="1" applyFont="1" applyFill="1" applyBorder="1" applyAlignment="1">
      <alignment horizontal="right" wrapText="1"/>
    </xf>
    <xf numFmtId="0" fontId="8" fillId="5" borderId="0" xfId="1" applyFont="1" applyFill="1" applyAlignment="1">
      <alignment vertical="center"/>
    </xf>
    <xf numFmtId="0" fontId="2" fillId="5" borderId="0" xfId="1" applyFont="1" applyFill="1" applyBorder="1" applyAlignment="1">
      <alignment horizontal="center"/>
    </xf>
    <xf numFmtId="0" fontId="2" fillId="5" borderId="0" xfId="1" applyFont="1" applyFill="1" applyBorder="1" applyAlignment="1"/>
    <xf numFmtId="41" fontId="2" fillId="3" borderId="13" xfId="2" applyNumberFormat="1" applyFont="1" applyFill="1" applyBorder="1" applyAlignment="1">
      <alignment horizontal="right" vertical="top" wrapText="1"/>
    </xf>
    <xf numFmtId="41" fontId="10" fillId="3" borderId="13" xfId="2" applyNumberFormat="1" applyFont="1" applyFill="1" applyBorder="1" applyAlignment="1">
      <alignment horizontal="right" vertical="top" wrapText="1"/>
    </xf>
    <xf numFmtId="41" fontId="2" fillId="3" borderId="12" xfId="2" applyNumberFormat="1" applyFont="1" applyFill="1" applyBorder="1" applyAlignment="1">
      <alignment horizontal="right" vertical="top" wrapText="1"/>
    </xf>
    <xf numFmtId="41" fontId="8" fillId="3" borderId="13" xfId="2" applyNumberFormat="1" applyFont="1" applyFill="1" applyBorder="1" applyAlignment="1">
      <alignment horizontal="right" vertical="top" wrapText="1"/>
    </xf>
    <xf numFmtId="41" fontId="8" fillId="3" borderId="16" xfId="2" applyNumberFormat="1" applyFont="1" applyFill="1" applyBorder="1" applyAlignment="1">
      <alignment horizontal="right" vertical="top" wrapText="1"/>
    </xf>
    <xf numFmtId="41" fontId="8" fillId="3" borderId="12" xfId="2" applyNumberFormat="1" applyFont="1" applyFill="1" applyBorder="1" applyAlignment="1">
      <alignment horizontal="right" vertical="top" wrapText="1"/>
    </xf>
    <xf numFmtId="41" fontId="2" fillId="2" borderId="13" xfId="2" applyNumberFormat="1" applyFont="1" applyFill="1" applyBorder="1" applyAlignment="1">
      <alignment horizontal="right" vertical="top" wrapText="1"/>
    </xf>
    <xf numFmtId="41" fontId="10" fillId="2" borderId="13" xfId="2" applyNumberFormat="1" applyFont="1" applyFill="1" applyBorder="1" applyAlignment="1">
      <alignment horizontal="right" vertical="top" wrapText="1"/>
    </xf>
    <xf numFmtId="41" fontId="2" fillId="2" borderId="12" xfId="2" applyNumberFormat="1" applyFont="1" applyFill="1" applyBorder="1" applyAlignment="1">
      <alignment horizontal="right" vertical="top" wrapText="1"/>
    </xf>
    <xf numFmtId="41" fontId="8" fillId="2" borderId="13" xfId="2" applyNumberFormat="1" applyFont="1" applyFill="1" applyBorder="1" applyAlignment="1">
      <alignment horizontal="right" vertical="top" wrapText="1"/>
    </xf>
    <xf numFmtId="41" fontId="8" fillId="2" borderId="16" xfId="2" applyNumberFormat="1" applyFont="1" applyFill="1" applyBorder="1" applyAlignment="1">
      <alignment horizontal="right" vertical="top" wrapText="1"/>
    </xf>
    <xf numFmtId="41" fontId="8" fillId="2" borderId="12" xfId="2" applyNumberFormat="1" applyFont="1" applyFill="1" applyBorder="1" applyAlignment="1">
      <alignment horizontal="right" vertical="top" wrapText="1"/>
    </xf>
    <xf numFmtId="0" fontId="0" fillId="0" borderId="13" xfId="0" applyBorder="1"/>
    <xf numFmtId="0" fontId="4" fillId="5" borderId="0" xfId="1" applyFont="1" applyFill="1" applyAlignment="1">
      <alignment vertical="center"/>
    </xf>
    <xf numFmtId="3" fontId="2" fillId="5" borderId="0" xfId="1" applyNumberFormat="1" applyFont="1" applyFill="1" applyBorder="1" applyAlignment="1">
      <alignment horizontal="right" vertical="top"/>
    </xf>
    <xf numFmtId="171" fontId="8" fillId="0" borderId="0" xfId="8" applyNumberFormat="1" applyFont="1" applyFill="1" applyBorder="1" applyAlignment="1">
      <alignment vertical="center" wrapText="1"/>
    </xf>
  </cellXfs>
  <cellStyles count="9">
    <cellStyle name="Brdr_underl_overl_30%" xfId="5" xr:uid="{111A8535-76B5-46D4-B284-0E42D92CD9E8}"/>
    <cellStyle name="Fill_15%" xfId="7" xr:uid="{2E7E1957-286B-4075-8B9F-9548EFB3A7A4}"/>
    <cellStyle name="Fnt_default_11_bold" xfId="6" xr:uid="{3FC3F146-5FB2-4901-9AF6-C9B38A16ECE4}"/>
    <cellStyle name="Komma" xfId="3" builtinId="3"/>
    <cellStyle name="Komma 2" xfId="2" xr:uid="{00000000-0005-0000-0000-000001000000}"/>
    <cellStyle name="Normal" xfId="1" xr:uid="{00000000-0005-0000-0000-000002000000}"/>
    <cellStyle name="Procent" xfId="8" builtinId="5"/>
    <cellStyle name="Standaard" xfId="0" builtinId="0"/>
    <cellStyle name="Standaard_Tabellen jaarrekening 2010 v13_met retrievekoppelingen" xfId="4" xr:uid="{00000000-0005-0000-0000-000004000000}"/>
  </cellStyles>
  <dxfs count="0"/>
  <tableStyles count="0" defaultTableStyle="TableStyleMedium2" defaultPivotStyle="PivotStyleLight16"/>
  <colors>
    <mruColors>
      <color rgb="FFEEF4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43039-87B0-44D5-9DB0-FC70BC6AEE31}">
  <sheetPr>
    <pageSetUpPr fitToPage="1"/>
  </sheetPr>
  <dimension ref="A1:G44"/>
  <sheetViews>
    <sheetView showGridLines="0" tabSelected="1" zoomScaleNormal="100" workbookViewId="0"/>
  </sheetViews>
  <sheetFormatPr defaultColWidth="8.85546875" defaultRowHeight="15" x14ac:dyDescent="0.25"/>
  <cols>
    <col min="1" max="1" width="68" style="5" customWidth="1"/>
    <col min="2" max="2" width="17.42578125" style="4" customWidth="1"/>
    <col min="3" max="3" width="17.42578125" style="5" customWidth="1"/>
    <col min="4" max="4" width="18.85546875" style="15" customWidth="1"/>
    <col min="5" max="5" width="48.5703125" style="15" bestFit="1" customWidth="1"/>
    <col min="6" max="6" width="8.85546875" style="15"/>
    <col min="7" max="7" width="0" style="15" hidden="1" customWidth="1"/>
    <col min="8" max="16384" width="8.85546875" style="15"/>
  </cols>
  <sheetData>
    <row r="1" spans="1:7" s="62" customFormat="1" ht="16.5" customHeight="1" x14ac:dyDescent="0.2">
      <c r="A1" s="147" t="s">
        <v>16</v>
      </c>
      <c r="B1" s="148"/>
      <c r="C1" s="148"/>
      <c r="D1" s="148"/>
      <c r="G1" s="62">
        <v>1000000</v>
      </c>
    </row>
    <row r="2" spans="1:7" ht="30.6" customHeight="1" x14ac:dyDescent="0.25">
      <c r="A2" s="44" t="s">
        <v>17</v>
      </c>
      <c r="B2" s="47" t="s">
        <v>66</v>
      </c>
      <c r="C2" s="47" t="s">
        <v>67</v>
      </c>
      <c r="D2" s="47" t="s">
        <v>68</v>
      </c>
    </row>
    <row r="3" spans="1:7" x14ac:dyDescent="0.25">
      <c r="A3" s="70" t="s">
        <v>38</v>
      </c>
      <c r="B3" s="49">
        <v>321.078214</v>
      </c>
      <c r="C3" s="50">
        <v>322.21930300000002</v>
      </c>
      <c r="D3" s="50">
        <v>309.86516599999999</v>
      </c>
      <c r="E3" s="40"/>
      <c r="F3" s="29"/>
    </row>
    <row r="4" spans="1:7" x14ac:dyDescent="0.25">
      <c r="A4" s="56" t="s">
        <v>39</v>
      </c>
      <c r="B4" s="51">
        <v>647.74561300000005</v>
      </c>
      <c r="C4" s="52">
        <v>679.02054399999997</v>
      </c>
      <c r="D4" s="52">
        <v>556.48601900000006</v>
      </c>
      <c r="E4" s="40"/>
      <c r="F4" s="29"/>
    </row>
    <row r="5" spans="1:7" x14ac:dyDescent="0.25">
      <c r="A5" s="56" t="s">
        <v>40</v>
      </c>
      <c r="B5" s="51">
        <v>657.04836299999999</v>
      </c>
      <c r="C5" s="52">
        <v>664.47121800000002</v>
      </c>
      <c r="D5" s="52">
        <v>2052.4018209999999</v>
      </c>
      <c r="E5" s="40"/>
      <c r="F5" s="29"/>
      <c r="G5" s="29"/>
    </row>
    <row r="6" spans="1:7" x14ac:dyDescent="0.25">
      <c r="A6" s="56" t="s">
        <v>41</v>
      </c>
      <c r="B6" s="51">
        <v>84.442366000000007</v>
      </c>
      <c r="C6" s="52">
        <v>78.775056000000006</v>
      </c>
      <c r="D6" s="52">
        <v>101.67110700000001</v>
      </c>
      <c r="E6" s="40"/>
      <c r="F6" s="29"/>
      <c r="G6" s="29"/>
    </row>
    <row r="7" spans="1:7" x14ac:dyDescent="0.25">
      <c r="A7" s="56" t="s">
        <v>42</v>
      </c>
      <c r="B7" s="51">
        <v>39808.713772000003</v>
      </c>
      <c r="C7" s="52">
        <v>41077.380040999997</v>
      </c>
      <c r="D7" s="52">
        <v>49609.509288000001</v>
      </c>
      <c r="E7" s="40"/>
      <c r="F7" s="29"/>
      <c r="G7" s="29"/>
    </row>
    <row r="8" spans="1:7" x14ac:dyDescent="0.25">
      <c r="A8" s="56" t="s">
        <v>43</v>
      </c>
      <c r="B8" s="51">
        <v>10884.462212</v>
      </c>
      <c r="C8" s="52">
        <v>9911.6744259999996</v>
      </c>
      <c r="D8" s="52">
        <v>11573.887048000001</v>
      </c>
      <c r="E8" s="40"/>
      <c r="F8" s="29"/>
      <c r="G8" s="29"/>
    </row>
    <row r="9" spans="1:7" x14ac:dyDescent="0.25">
      <c r="A9" s="56" t="s">
        <v>44</v>
      </c>
      <c r="B9" s="51">
        <v>2407.7016450000001</v>
      </c>
      <c r="C9" s="52">
        <v>2027.1472670000001</v>
      </c>
      <c r="D9" s="52">
        <v>1985.1638230000001</v>
      </c>
      <c r="E9" s="40"/>
      <c r="F9" s="29"/>
      <c r="G9" s="29"/>
    </row>
    <row r="10" spans="1:7" x14ac:dyDescent="0.25">
      <c r="A10" s="56" t="s">
        <v>45</v>
      </c>
      <c r="B10" s="51">
        <v>5528.0854230000004</v>
      </c>
      <c r="C10" s="52">
        <v>5761.3745209999997</v>
      </c>
      <c r="D10" s="52">
        <v>6441.3135199999997</v>
      </c>
      <c r="E10" s="40"/>
      <c r="F10" s="29"/>
      <c r="G10" s="29"/>
    </row>
    <row r="11" spans="1:7" x14ac:dyDescent="0.25">
      <c r="A11" s="56" t="s">
        <v>46</v>
      </c>
      <c r="B11" s="51">
        <v>316.09526799999998</v>
      </c>
      <c r="C11" s="52">
        <v>332.15843100000001</v>
      </c>
      <c r="D11" s="52">
        <v>0</v>
      </c>
      <c r="E11" s="40"/>
      <c r="F11" s="29"/>
      <c r="G11" s="29"/>
    </row>
    <row r="12" spans="1:7" x14ac:dyDescent="0.25">
      <c r="A12" s="56" t="s">
        <v>47</v>
      </c>
      <c r="B12" s="51">
        <v>349.43915399999997</v>
      </c>
      <c r="C12" s="52">
        <v>380.63721199999998</v>
      </c>
      <c r="D12" s="52">
        <v>521.77703599999995</v>
      </c>
      <c r="E12" s="40"/>
      <c r="F12" s="29"/>
      <c r="G12" s="29"/>
    </row>
    <row r="13" spans="1:7" x14ac:dyDescent="0.25">
      <c r="A13" s="56" t="s">
        <v>48</v>
      </c>
      <c r="B13" s="51">
        <v>493.11920199999997</v>
      </c>
      <c r="C13" s="52">
        <v>460.01403299999998</v>
      </c>
      <c r="D13" s="52">
        <v>559.66642100000001</v>
      </c>
      <c r="E13" s="40"/>
      <c r="F13" s="29"/>
      <c r="G13" s="29"/>
    </row>
    <row r="14" spans="1:7" x14ac:dyDescent="0.25">
      <c r="A14" s="56" t="s">
        <v>49</v>
      </c>
      <c r="B14" s="53">
        <v>3593.829878</v>
      </c>
      <c r="C14" s="54">
        <v>2245.873075</v>
      </c>
      <c r="D14" s="54">
        <v>2305.1454950000002</v>
      </c>
      <c r="E14" s="40"/>
      <c r="F14" s="29"/>
      <c r="G14" s="29"/>
    </row>
    <row r="15" spans="1:7" s="19" customFormat="1" x14ac:dyDescent="0.25">
      <c r="A15" s="71" t="s">
        <v>50</v>
      </c>
      <c r="B15" s="72">
        <f>SUM(B3:B14)</f>
        <v>65091.761109999999</v>
      </c>
      <c r="C15" s="73">
        <f t="shared" ref="C15:D15" si="0">SUM(C3:C14)</f>
        <v>63940.745127000002</v>
      </c>
      <c r="D15" s="73">
        <f t="shared" si="0"/>
        <v>76016.886744000003</v>
      </c>
      <c r="E15" s="74"/>
      <c r="F15" s="75"/>
      <c r="G15" s="75"/>
    </row>
    <row r="16" spans="1:7" x14ac:dyDescent="0.25">
      <c r="A16" s="56"/>
      <c r="B16" s="51"/>
      <c r="C16" s="52"/>
      <c r="D16" s="52"/>
      <c r="E16" s="40"/>
      <c r="F16" s="29"/>
      <c r="G16" s="29"/>
    </row>
    <row r="17" spans="1:7" x14ac:dyDescent="0.25">
      <c r="A17" s="56" t="s">
        <v>0</v>
      </c>
      <c r="B17" s="51">
        <v>23.972332000000002</v>
      </c>
      <c r="C17" s="52">
        <v>23.972329999999999</v>
      </c>
      <c r="D17" s="52">
        <v>22.089153</v>
      </c>
      <c r="E17" s="40"/>
      <c r="F17" s="29"/>
      <c r="G17" s="29"/>
    </row>
    <row r="18" spans="1:7" x14ac:dyDescent="0.25">
      <c r="A18" s="56" t="s">
        <v>1</v>
      </c>
      <c r="B18" s="51">
        <v>1533.0157220000001</v>
      </c>
      <c r="C18" s="52">
        <v>1533.015723</v>
      </c>
      <c r="D18" s="52">
        <v>955.67154000000005</v>
      </c>
      <c r="E18" s="40"/>
      <c r="F18" s="29"/>
      <c r="G18" s="29"/>
    </row>
    <row r="19" spans="1:7" x14ac:dyDescent="0.25">
      <c r="A19" s="56" t="s">
        <v>13</v>
      </c>
      <c r="B19" s="51">
        <v>314.72867000000002</v>
      </c>
      <c r="C19" s="52">
        <v>265.72243800000001</v>
      </c>
      <c r="D19" s="52">
        <v>716.627745</v>
      </c>
      <c r="E19" s="40"/>
      <c r="F19" s="29"/>
      <c r="G19" s="29"/>
    </row>
    <row r="20" spans="1:7" x14ac:dyDescent="0.25">
      <c r="A20" s="56" t="s">
        <v>51</v>
      </c>
      <c r="B20" s="51">
        <v>-162.449217</v>
      </c>
      <c r="C20" s="52">
        <v>-167.730031</v>
      </c>
      <c r="D20" s="52">
        <v>-1054.5877230000001</v>
      </c>
      <c r="E20" s="40"/>
      <c r="F20" s="29"/>
      <c r="G20" s="29"/>
    </row>
    <row r="21" spans="1:7" x14ac:dyDescent="0.25">
      <c r="A21" s="56" t="s">
        <v>2</v>
      </c>
      <c r="B21" s="51">
        <v>3655.3249540000002</v>
      </c>
      <c r="C21" s="52">
        <v>3528.7978579999999</v>
      </c>
      <c r="D21" s="52">
        <v>5613.3739779999996</v>
      </c>
      <c r="E21" s="40"/>
      <c r="F21" s="29"/>
      <c r="G21" s="29"/>
    </row>
    <row r="22" spans="1:7" x14ac:dyDescent="0.25">
      <c r="A22" s="56" t="s">
        <v>12</v>
      </c>
      <c r="B22" s="53">
        <v>-85.607311999999993</v>
      </c>
      <c r="C22" s="54">
        <v>-78.642115000000004</v>
      </c>
      <c r="D22" s="54">
        <v>-82.703075999999996</v>
      </c>
      <c r="E22" s="40"/>
      <c r="F22" s="29"/>
      <c r="G22" s="29"/>
    </row>
    <row r="23" spans="1:7" s="19" customFormat="1" x14ac:dyDescent="0.25">
      <c r="A23" s="71" t="s">
        <v>11</v>
      </c>
      <c r="B23" s="72">
        <f>SUM(B17:B22)</f>
        <v>5278.9851490000001</v>
      </c>
      <c r="C23" s="73">
        <f t="shared" ref="C23:D23" si="1">SUM(C17:C22)</f>
        <v>5105.136203</v>
      </c>
      <c r="D23" s="73">
        <f t="shared" si="1"/>
        <v>6170.4716169999992</v>
      </c>
      <c r="E23" s="74"/>
      <c r="F23" s="75"/>
      <c r="G23" s="75"/>
    </row>
    <row r="24" spans="1:7" x14ac:dyDescent="0.25">
      <c r="A24" s="56"/>
      <c r="B24" s="51"/>
      <c r="C24" s="52"/>
      <c r="D24" s="52"/>
      <c r="E24" s="40"/>
      <c r="F24" s="29"/>
      <c r="G24" s="29"/>
    </row>
    <row r="25" spans="1:7" x14ac:dyDescent="0.25">
      <c r="A25" s="56" t="s">
        <v>3</v>
      </c>
      <c r="B25" s="53">
        <v>1003.81</v>
      </c>
      <c r="C25" s="54">
        <v>1003.81</v>
      </c>
      <c r="D25" s="54">
        <v>1003.81</v>
      </c>
      <c r="E25" s="40"/>
      <c r="F25" s="29"/>
      <c r="G25" s="29"/>
    </row>
    <row r="26" spans="1:7" s="19" customFormat="1" x14ac:dyDescent="0.25">
      <c r="A26" s="71" t="s">
        <v>52</v>
      </c>
      <c r="B26" s="72">
        <f>+B23+B25</f>
        <v>6282.7951489999996</v>
      </c>
      <c r="C26" s="73">
        <f t="shared" ref="C26:D26" si="2">+C23+C25</f>
        <v>6108.9462029999995</v>
      </c>
      <c r="D26" s="73">
        <f t="shared" si="2"/>
        <v>7174.2816169999987</v>
      </c>
      <c r="E26" s="74"/>
      <c r="F26" s="75"/>
      <c r="G26" s="75"/>
    </row>
    <row r="27" spans="1:7" x14ac:dyDescent="0.25">
      <c r="A27" s="56" t="s">
        <v>69</v>
      </c>
      <c r="B27" s="51"/>
      <c r="C27" s="52"/>
      <c r="D27" s="52"/>
      <c r="E27" s="40"/>
      <c r="F27" s="29"/>
      <c r="G27" s="29"/>
    </row>
    <row r="28" spans="1:7" x14ac:dyDescent="0.25">
      <c r="A28" s="56" t="s">
        <v>53</v>
      </c>
      <c r="B28" s="53">
        <v>17.317829</v>
      </c>
      <c r="C28" s="54">
        <v>26.955431000000001</v>
      </c>
      <c r="D28" s="54">
        <v>18.149289</v>
      </c>
      <c r="E28" s="40"/>
      <c r="F28" s="29"/>
      <c r="G28" s="29"/>
    </row>
    <row r="29" spans="1:7" s="19" customFormat="1" x14ac:dyDescent="0.25">
      <c r="A29" s="71" t="s">
        <v>4</v>
      </c>
      <c r="B29" s="72">
        <f>+B26+B28</f>
        <v>6300.1129779999992</v>
      </c>
      <c r="C29" s="73">
        <f t="shared" ref="C29:D29" si="3">+C26+C28</f>
        <v>6135.9016339999998</v>
      </c>
      <c r="D29" s="73">
        <f t="shared" si="3"/>
        <v>7192.4309059999987</v>
      </c>
      <c r="E29" s="74"/>
      <c r="F29" s="75"/>
      <c r="G29" s="75"/>
    </row>
    <row r="30" spans="1:7" x14ac:dyDescent="0.25">
      <c r="A30" s="56" t="s">
        <v>69</v>
      </c>
      <c r="B30" s="51"/>
      <c r="C30" s="52"/>
      <c r="D30" s="52"/>
      <c r="E30" s="40"/>
      <c r="F30" s="29"/>
      <c r="G30" s="29"/>
    </row>
    <row r="31" spans="1:7" x14ac:dyDescent="0.25">
      <c r="A31" s="56" t="s">
        <v>54</v>
      </c>
      <c r="B31" s="51">
        <v>2044.7436250000001</v>
      </c>
      <c r="C31" s="52">
        <v>2005.3908220000001</v>
      </c>
      <c r="D31" s="52">
        <v>1009.908811</v>
      </c>
      <c r="E31" s="40"/>
      <c r="F31" s="29"/>
      <c r="G31" s="29"/>
    </row>
    <row r="32" spans="1:7" x14ac:dyDescent="0.25">
      <c r="A32" s="56" t="s">
        <v>55</v>
      </c>
      <c r="B32" s="51">
        <v>31885.157819</v>
      </c>
      <c r="C32" s="52">
        <v>31640.845506000001</v>
      </c>
      <c r="D32" s="52">
        <v>41998.440671999997</v>
      </c>
      <c r="E32" s="40"/>
      <c r="F32" s="29"/>
      <c r="G32" s="29"/>
    </row>
    <row r="33" spans="1:7" x14ac:dyDescent="0.25">
      <c r="A33" s="56" t="s">
        <v>56</v>
      </c>
      <c r="B33" s="51">
        <v>11520.787904000001</v>
      </c>
      <c r="C33" s="52">
        <v>10517.554253</v>
      </c>
      <c r="D33" s="52">
        <v>12174.681442999999</v>
      </c>
      <c r="E33" s="40"/>
      <c r="F33" s="29"/>
      <c r="G33" s="29"/>
    </row>
    <row r="34" spans="1:7" x14ac:dyDescent="0.25">
      <c r="A34" s="56" t="s">
        <v>57</v>
      </c>
      <c r="B34" s="51">
        <v>2407.701646</v>
      </c>
      <c r="C34" s="52">
        <v>2027.1472679999999</v>
      </c>
      <c r="D34" s="52">
        <v>1985.1638270000001</v>
      </c>
      <c r="E34" s="40"/>
      <c r="F34" s="29"/>
      <c r="G34" s="29"/>
    </row>
    <row r="35" spans="1:7" x14ac:dyDescent="0.25">
      <c r="A35" s="56" t="s">
        <v>58</v>
      </c>
      <c r="B35" s="51">
        <v>2730.9615779999999</v>
      </c>
      <c r="C35" s="52">
        <v>2741.5958730000002</v>
      </c>
      <c r="D35" s="52">
        <v>4012.927635</v>
      </c>
      <c r="E35" s="40"/>
      <c r="F35" s="29"/>
      <c r="G35" s="29"/>
    </row>
    <row r="36" spans="1:7" x14ac:dyDescent="0.25">
      <c r="A36" s="56" t="s">
        <v>59</v>
      </c>
      <c r="B36" s="51">
        <v>12.907677</v>
      </c>
      <c r="C36" s="52">
        <v>18.376601999999998</v>
      </c>
      <c r="D36" s="52">
        <v>23.623007000000001</v>
      </c>
      <c r="E36" s="40"/>
      <c r="F36" s="29"/>
      <c r="G36" s="29"/>
    </row>
    <row r="37" spans="1:7" x14ac:dyDescent="0.25">
      <c r="A37" s="56" t="s">
        <v>60</v>
      </c>
      <c r="B37" s="51">
        <v>269.75490300000001</v>
      </c>
      <c r="C37" s="52">
        <v>213.97301300000001</v>
      </c>
      <c r="D37" s="52">
        <v>191.632801</v>
      </c>
      <c r="E37" s="40"/>
      <c r="F37" s="29"/>
      <c r="G37" s="29"/>
    </row>
    <row r="38" spans="1:7" x14ac:dyDescent="0.25">
      <c r="A38" s="56" t="s">
        <v>45</v>
      </c>
      <c r="B38" s="51">
        <v>5148.6114280000002</v>
      </c>
      <c r="C38" s="52">
        <v>5681.426375</v>
      </c>
      <c r="D38" s="52">
        <v>832.14614800000004</v>
      </c>
      <c r="E38" s="40"/>
      <c r="F38" s="29"/>
      <c r="G38" s="29"/>
    </row>
    <row r="39" spans="1:7" x14ac:dyDescent="0.25">
      <c r="A39" s="56" t="s">
        <v>61</v>
      </c>
      <c r="B39" s="21">
        <v>0</v>
      </c>
      <c r="C39" s="22">
        <v>0</v>
      </c>
      <c r="D39" s="22">
        <v>2.868538</v>
      </c>
      <c r="E39" s="40"/>
      <c r="F39" s="29"/>
      <c r="G39" s="29"/>
    </row>
    <row r="40" spans="1:7" x14ac:dyDescent="0.25">
      <c r="A40" s="56" t="s">
        <v>62</v>
      </c>
      <c r="B40" s="51">
        <v>1982.9146780000001</v>
      </c>
      <c r="C40" s="52">
        <v>2264.026147</v>
      </c>
      <c r="D40" s="52">
        <v>5741.3179950000003</v>
      </c>
      <c r="E40" s="40"/>
      <c r="F40" s="29"/>
      <c r="G40" s="29"/>
    </row>
    <row r="41" spans="1:7" x14ac:dyDescent="0.25">
      <c r="A41" s="56" t="s">
        <v>63</v>
      </c>
      <c r="B41" s="53">
        <v>788.10608500000001</v>
      </c>
      <c r="C41" s="54">
        <v>694.50680599999998</v>
      </c>
      <c r="D41" s="54">
        <v>851.74699299999997</v>
      </c>
      <c r="E41" s="40"/>
      <c r="F41" s="29"/>
      <c r="G41" s="29"/>
    </row>
    <row r="42" spans="1:7" s="19" customFormat="1" x14ac:dyDescent="0.25">
      <c r="A42" s="71" t="s">
        <v>64</v>
      </c>
      <c r="B42" s="72">
        <f>SUM(B31:B41)</f>
        <v>58791.647343000011</v>
      </c>
      <c r="C42" s="73">
        <f t="shared" ref="C42:D42" si="4">SUM(C31:C41)</f>
        <v>57804.842664999996</v>
      </c>
      <c r="D42" s="73">
        <f t="shared" si="4"/>
        <v>68824.457869999998</v>
      </c>
      <c r="E42" s="74"/>
      <c r="F42" s="75"/>
      <c r="G42" s="75"/>
    </row>
    <row r="43" spans="1:7" x14ac:dyDescent="0.25">
      <c r="A43" s="56"/>
      <c r="B43" s="51"/>
      <c r="C43" s="52"/>
      <c r="D43" s="52"/>
      <c r="E43" s="40"/>
      <c r="F43" s="29"/>
    </row>
    <row r="44" spans="1:7" s="19" customFormat="1" x14ac:dyDescent="0.25">
      <c r="A44" s="71" t="s">
        <v>65</v>
      </c>
      <c r="B44" s="72">
        <f>+B29+B42</f>
        <v>65091.760321000009</v>
      </c>
      <c r="C44" s="73">
        <f t="shared" ref="C44:D44" si="5">+C29+C42</f>
        <v>63940.744298999998</v>
      </c>
      <c r="D44" s="73">
        <f t="shared" si="5"/>
        <v>76016.888775999993</v>
      </c>
    </row>
  </sheetData>
  <pageMargins left="0.7" right="0.7" top="0.75" bottom="0.75" header="0.3" footer="0.3"/>
  <pageSetup paperSize="9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44"/>
  <sheetViews>
    <sheetView showGridLines="0" zoomScaleNormal="100" workbookViewId="0">
      <selection activeCell="E15" sqref="E15"/>
    </sheetView>
  </sheetViews>
  <sheetFormatPr defaultRowHeight="15" x14ac:dyDescent="0.25"/>
  <cols>
    <col min="1" max="1" width="61" style="5" customWidth="1"/>
    <col min="2" max="2" width="17.42578125" style="4" customWidth="1"/>
    <col min="3" max="4" width="17.42578125" style="5" customWidth="1"/>
    <col min="5" max="5" width="48.5703125" bestFit="1" customWidth="1"/>
  </cols>
  <sheetData>
    <row r="1" spans="1:7" s="62" customFormat="1" ht="16.5" customHeight="1" x14ac:dyDescent="0.2">
      <c r="A1" s="149" t="s">
        <v>18</v>
      </c>
      <c r="B1" s="150"/>
      <c r="C1" s="151"/>
      <c r="D1" s="151"/>
    </row>
    <row r="2" spans="1:7" s="15" customFormat="1" ht="26.25" x14ac:dyDescent="0.25">
      <c r="A2" s="44" t="s">
        <v>19</v>
      </c>
      <c r="B2" s="60" t="s">
        <v>97</v>
      </c>
      <c r="C2" s="60" t="s">
        <v>98</v>
      </c>
      <c r="D2" s="60" t="s">
        <v>37</v>
      </c>
    </row>
    <row r="3" spans="1:7" x14ac:dyDescent="0.25">
      <c r="A3" s="23" t="s">
        <v>70</v>
      </c>
      <c r="B3" s="21">
        <v>3276.299368</v>
      </c>
      <c r="C3" s="22">
        <v>2904.713941</v>
      </c>
      <c r="D3" s="22">
        <v>5786.311256</v>
      </c>
      <c r="E3" s="15"/>
      <c r="F3" s="15"/>
      <c r="G3" s="29"/>
    </row>
    <row r="4" spans="1:7" s="79" customFormat="1" x14ac:dyDescent="0.25">
      <c r="A4" s="76" t="s">
        <v>71</v>
      </c>
      <c r="B4" s="77">
        <v>-2498.3782000000001</v>
      </c>
      <c r="C4" s="78">
        <v>-2241.4606060000001</v>
      </c>
      <c r="D4" s="78">
        <v>-4617.4584670000004</v>
      </c>
      <c r="G4" s="80"/>
    </row>
    <row r="5" spans="1:7" s="79" customFormat="1" x14ac:dyDescent="0.25">
      <c r="A5" s="76" t="s">
        <v>72</v>
      </c>
      <c r="B5" s="77">
        <v>-580.732573</v>
      </c>
      <c r="C5" s="78">
        <v>-512.848434</v>
      </c>
      <c r="D5" s="78">
        <v>-1208.699132</v>
      </c>
      <c r="G5" s="80"/>
    </row>
    <row r="6" spans="1:7" x14ac:dyDescent="0.25">
      <c r="A6" s="23" t="s">
        <v>73</v>
      </c>
      <c r="B6" s="32">
        <v>-3079.1107729999999</v>
      </c>
      <c r="C6" s="42">
        <v>-2754.3090400000001</v>
      </c>
      <c r="D6" s="42">
        <v>-5826.1575990000001</v>
      </c>
      <c r="E6" s="15"/>
      <c r="F6" s="15"/>
      <c r="G6" s="29"/>
    </row>
    <row r="7" spans="1:7" s="19" customFormat="1" x14ac:dyDescent="0.25">
      <c r="A7" s="61" t="s">
        <v>74</v>
      </c>
      <c r="B7" s="36">
        <f>+B3+B6</f>
        <v>197.18859500000008</v>
      </c>
      <c r="C7" s="48">
        <f>+C3+C6</f>
        <v>150.40490099999988</v>
      </c>
      <c r="D7" s="48">
        <f>+D3+D6</f>
        <v>-39.846343000000161</v>
      </c>
      <c r="G7" s="75"/>
    </row>
    <row r="8" spans="1:7" x14ac:dyDescent="0.25">
      <c r="A8" s="23" t="s">
        <v>75</v>
      </c>
      <c r="B8" s="21">
        <v>-44.659981000000002</v>
      </c>
      <c r="C8" s="22">
        <v>-47.026791000000003</v>
      </c>
      <c r="D8" s="22">
        <v>-109.675387</v>
      </c>
      <c r="E8" s="15"/>
      <c r="F8" s="15"/>
      <c r="G8" s="29"/>
    </row>
    <row r="9" spans="1:7" x14ac:dyDescent="0.25">
      <c r="A9" s="23" t="s">
        <v>76</v>
      </c>
      <c r="B9" s="32">
        <v>17.878056000000001</v>
      </c>
      <c r="C9" s="42">
        <v>45.507947000000001</v>
      </c>
      <c r="D9" s="42">
        <v>86.315841000000006</v>
      </c>
      <c r="E9" s="15"/>
      <c r="F9" s="15"/>
      <c r="G9" s="29"/>
    </row>
    <row r="10" spans="1:7" s="19" customFormat="1" x14ac:dyDescent="0.25">
      <c r="A10" s="61" t="s">
        <v>77</v>
      </c>
      <c r="B10" s="36">
        <f>+B8+B9</f>
        <v>-26.781925000000001</v>
      </c>
      <c r="C10" s="48">
        <f>+C8+C9</f>
        <v>-1.5188440000000014</v>
      </c>
      <c r="D10" s="48">
        <f>+D8+D9</f>
        <v>-23.359545999999995</v>
      </c>
      <c r="G10" s="75"/>
    </row>
    <row r="11" spans="1:7" s="19" customFormat="1" x14ac:dyDescent="0.25">
      <c r="A11" s="61" t="s">
        <v>78</v>
      </c>
      <c r="B11" s="36">
        <f>+B7+B10</f>
        <v>170.40667000000008</v>
      </c>
      <c r="C11" s="48">
        <f>+C7+C10</f>
        <v>148.88605699999988</v>
      </c>
      <c r="D11" s="48">
        <f>+D7+D10</f>
        <v>-63.205889000000155</v>
      </c>
      <c r="G11" s="75"/>
    </row>
    <row r="12" spans="1:7" x14ac:dyDescent="0.25">
      <c r="A12" s="23"/>
      <c r="B12" s="21"/>
      <c r="C12" s="22"/>
      <c r="D12" s="22"/>
      <c r="E12" s="15"/>
      <c r="F12" s="15"/>
      <c r="G12" s="29"/>
    </row>
    <row r="13" spans="1:7" x14ac:dyDescent="0.25">
      <c r="A13" s="23" t="s">
        <v>79</v>
      </c>
      <c r="B13" s="21">
        <v>1387.7898270000001</v>
      </c>
      <c r="C13" s="22">
        <v>835.53430100000003</v>
      </c>
      <c r="D13" s="22">
        <v>1707.5520349999999</v>
      </c>
      <c r="E13" s="15"/>
      <c r="F13" s="15"/>
      <c r="G13" s="29"/>
    </row>
    <row r="14" spans="1:7" x14ac:dyDescent="0.25">
      <c r="A14" s="23" t="s">
        <v>80</v>
      </c>
      <c r="B14" s="21">
        <v>1023.1882419999999</v>
      </c>
      <c r="C14" s="22">
        <v>-12568.170614000001</v>
      </c>
      <c r="D14" s="22">
        <v>-15635.594101000001</v>
      </c>
      <c r="E14" s="15"/>
      <c r="F14" s="15"/>
      <c r="G14" s="29"/>
    </row>
    <row r="15" spans="1:7" x14ac:dyDescent="0.25">
      <c r="A15" s="23" t="s">
        <v>81</v>
      </c>
      <c r="B15" s="21">
        <v>-0.12205199999999999</v>
      </c>
      <c r="C15" s="22">
        <v>0.21098</v>
      </c>
      <c r="D15" s="22">
        <v>0.30985400000000002</v>
      </c>
      <c r="E15" s="15"/>
      <c r="F15" s="15"/>
      <c r="G15" s="29"/>
    </row>
    <row r="16" spans="1:7" x14ac:dyDescent="0.25">
      <c r="A16" s="23" t="s">
        <v>82</v>
      </c>
      <c r="B16" s="21">
        <v>-1094.4401829999999</v>
      </c>
      <c r="C16" s="22">
        <v>9464.1059110000006</v>
      </c>
      <c r="D16" s="22">
        <v>11848.374793999999</v>
      </c>
      <c r="E16" s="15"/>
      <c r="F16" s="15"/>
      <c r="G16" s="29"/>
    </row>
    <row r="17" spans="1:7" x14ac:dyDescent="0.25">
      <c r="A17" s="23" t="s">
        <v>83</v>
      </c>
      <c r="B17" s="21">
        <v>4.1510930000000004</v>
      </c>
      <c r="C17" s="22">
        <v>-55.420771999999999</v>
      </c>
      <c r="D17" s="22">
        <v>-66.854372999999995</v>
      </c>
      <c r="E17" s="15"/>
      <c r="F17" s="15"/>
      <c r="G17" s="29"/>
    </row>
    <row r="18" spans="1:7" x14ac:dyDescent="0.25">
      <c r="A18" s="23" t="s">
        <v>84</v>
      </c>
      <c r="B18" s="21">
        <v>-176.71994699999999</v>
      </c>
      <c r="C18" s="22">
        <v>314.20345099999997</v>
      </c>
      <c r="D18" s="22">
        <v>-448.67921000000001</v>
      </c>
      <c r="E18" s="15"/>
      <c r="F18" s="15"/>
      <c r="G18" s="29"/>
    </row>
    <row r="19" spans="1:7" x14ac:dyDescent="0.25">
      <c r="A19" s="23" t="s">
        <v>85</v>
      </c>
      <c r="B19" s="21">
        <v>-784.49775699999998</v>
      </c>
      <c r="C19" s="22">
        <v>-186.23150899999999</v>
      </c>
      <c r="D19" s="22">
        <v>-90.098658</v>
      </c>
      <c r="E19" s="15"/>
      <c r="F19" s="15"/>
      <c r="G19" s="29"/>
    </row>
    <row r="20" spans="1:7" x14ac:dyDescent="0.25">
      <c r="A20" s="23" t="s">
        <v>86</v>
      </c>
      <c r="B20" s="32">
        <v>-33.629393999999998</v>
      </c>
      <c r="C20" s="42">
        <v>-29.167912000000001</v>
      </c>
      <c r="D20" s="42">
        <v>351.40616899999998</v>
      </c>
      <c r="E20" s="15"/>
      <c r="F20" s="15"/>
      <c r="G20" s="29"/>
    </row>
    <row r="21" spans="1:7" s="19" customFormat="1" x14ac:dyDescent="0.25">
      <c r="A21" s="61" t="s">
        <v>87</v>
      </c>
      <c r="B21" s="36">
        <f>SUM(B13:B20)</f>
        <v>325.71982899999961</v>
      </c>
      <c r="C21" s="48">
        <f>SUM(C13:C20)</f>
        <v>-2224.9361640000006</v>
      </c>
      <c r="D21" s="48">
        <f>SUM(D13:D20)</f>
        <v>-2333.5834900000018</v>
      </c>
      <c r="G21" s="75"/>
    </row>
    <row r="22" spans="1:7" x14ac:dyDescent="0.25">
      <c r="A22" s="23"/>
      <c r="B22" s="21"/>
      <c r="C22" s="22"/>
      <c r="D22" s="22"/>
      <c r="E22" s="15"/>
      <c r="F22" s="15"/>
      <c r="G22" s="29"/>
    </row>
    <row r="23" spans="1:7" x14ac:dyDescent="0.25">
      <c r="A23" s="23" t="s">
        <v>88</v>
      </c>
      <c r="B23" s="21">
        <v>1.913783</v>
      </c>
      <c r="C23" s="22">
        <v>-0.74065300000000001</v>
      </c>
      <c r="D23" s="22">
        <v>-2.5916769999999998</v>
      </c>
      <c r="E23" s="15"/>
      <c r="F23" s="15"/>
      <c r="G23" s="29"/>
    </row>
    <row r="24" spans="1:7" x14ac:dyDescent="0.25">
      <c r="A24" s="23" t="s">
        <v>89</v>
      </c>
      <c r="B24" s="21">
        <v>122.614667</v>
      </c>
      <c r="C24" s="22">
        <v>108.657905</v>
      </c>
      <c r="D24" s="22">
        <v>228.75157100000001</v>
      </c>
      <c r="E24" s="15"/>
      <c r="F24" s="15"/>
      <c r="G24" s="29"/>
    </row>
    <row r="25" spans="1:7" x14ac:dyDescent="0.25">
      <c r="A25" s="23" t="s">
        <v>90</v>
      </c>
      <c r="B25" s="32">
        <v>23.203258000000002</v>
      </c>
      <c r="C25" s="42">
        <v>78.189757</v>
      </c>
      <c r="D25" s="42">
        <v>109.00215792000002</v>
      </c>
      <c r="E25" s="15"/>
      <c r="F25" s="15"/>
      <c r="G25" s="29"/>
    </row>
    <row r="26" spans="1:7" s="19" customFormat="1" x14ac:dyDescent="0.25">
      <c r="A26" s="61" t="s">
        <v>91</v>
      </c>
      <c r="B26" s="36">
        <f>SUM(B23:B25)</f>
        <v>147.731708</v>
      </c>
      <c r="C26" s="48">
        <f>SUM(C23:C25)</f>
        <v>186.10700900000001</v>
      </c>
      <c r="D26" s="48">
        <f>SUM(D23:D25)</f>
        <v>335.16205192000001</v>
      </c>
      <c r="G26" s="75"/>
    </row>
    <row r="27" spans="1:7" x14ac:dyDescent="0.25">
      <c r="A27" s="23" t="s">
        <v>69</v>
      </c>
      <c r="B27" s="21"/>
      <c r="C27" s="22"/>
      <c r="D27" s="22"/>
      <c r="E27" s="15"/>
      <c r="F27" s="15"/>
      <c r="G27" s="29"/>
    </row>
    <row r="28" spans="1:7" x14ac:dyDescent="0.25">
      <c r="A28" s="23" t="s">
        <v>92</v>
      </c>
      <c r="B28" s="32">
        <v>-188.31474800000001</v>
      </c>
      <c r="C28" s="42">
        <v>-156.307716</v>
      </c>
      <c r="D28" s="42">
        <v>-316.26181892</v>
      </c>
      <c r="E28" s="15"/>
      <c r="F28" s="15"/>
      <c r="G28" s="29"/>
    </row>
    <row r="29" spans="1:7" s="19" customFormat="1" x14ac:dyDescent="0.25">
      <c r="A29" s="61" t="s">
        <v>93</v>
      </c>
      <c r="B29" s="36">
        <f>+B26+B28</f>
        <v>-40.583040000000011</v>
      </c>
      <c r="C29" s="48">
        <f>+C26+C28</f>
        <v>29.799293000000006</v>
      </c>
      <c r="D29" s="48">
        <f>+D26+D28</f>
        <v>18.900233000000014</v>
      </c>
      <c r="G29" s="75"/>
    </row>
    <row r="30" spans="1:7" x14ac:dyDescent="0.25">
      <c r="A30" s="23"/>
      <c r="B30" s="32"/>
      <c r="C30" s="42"/>
      <c r="D30" s="42"/>
      <c r="E30" s="15"/>
      <c r="F30" s="15"/>
      <c r="G30" s="29"/>
    </row>
    <row r="31" spans="1:7" s="19" customFormat="1" x14ac:dyDescent="0.25">
      <c r="A31" s="61" t="s">
        <v>29</v>
      </c>
      <c r="B31" s="36">
        <f>+B11+B21+B29</f>
        <v>455.54345899999964</v>
      </c>
      <c r="C31" s="48">
        <f>+C11+C21+C29</f>
        <v>-2046.2508140000009</v>
      </c>
      <c r="D31" s="48">
        <f>+D11+D21+D29</f>
        <v>-2377.8891460000023</v>
      </c>
      <c r="G31" s="75"/>
    </row>
    <row r="32" spans="1:7" x14ac:dyDescent="0.25">
      <c r="A32" s="23"/>
      <c r="B32" s="21"/>
      <c r="C32" s="22"/>
      <c r="D32" s="22"/>
      <c r="E32" s="15"/>
      <c r="F32" s="15"/>
      <c r="G32" s="29"/>
    </row>
    <row r="33" spans="1:7" s="15" customFormat="1" x14ac:dyDescent="0.25">
      <c r="A33" s="23" t="s">
        <v>32</v>
      </c>
      <c r="B33" s="21">
        <v>-114.595268</v>
      </c>
      <c r="C33" s="22">
        <v>535.15738599999997</v>
      </c>
      <c r="D33" s="22">
        <v>619.98293100000001</v>
      </c>
      <c r="G33" s="29"/>
    </row>
    <row r="34" spans="1:7" x14ac:dyDescent="0.25">
      <c r="A34" s="23"/>
      <c r="B34" s="32"/>
      <c r="C34" s="42"/>
      <c r="D34" s="42"/>
      <c r="E34" s="15"/>
      <c r="F34" s="15"/>
      <c r="G34" s="29"/>
    </row>
    <row r="35" spans="1:7" s="19" customFormat="1" x14ac:dyDescent="0.25">
      <c r="A35" s="61" t="s">
        <v>30</v>
      </c>
      <c r="B35" s="36">
        <f>+B31+B33</f>
        <v>340.94819099999961</v>
      </c>
      <c r="C35" s="48">
        <f>+C31+C33</f>
        <v>-1511.093428000001</v>
      </c>
      <c r="D35" s="48">
        <f>+D31+D33</f>
        <v>-1757.9062150000022</v>
      </c>
    </row>
    <row r="36" spans="1:7" x14ac:dyDescent="0.25">
      <c r="A36" s="23" t="s">
        <v>69</v>
      </c>
      <c r="B36" s="21"/>
      <c r="C36" s="22"/>
      <c r="D36" s="22"/>
      <c r="E36" s="15"/>
      <c r="F36" s="15"/>
    </row>
    <row r="37" spans="1:7" s="15" customFormat="1" x14ac:dyDescent="0.25">
      <c r="A37" s="76" t="s">
        <v>94</v>
      </c>
      <c r="B37" s="21"/>
      <c r="C37" s="22"/>
      <c r="D37" s="22"/>
    </row>
    <row r="38" spans="1:7" s="15" customFormat="1" x14ac:dyDescent="0.25">
      <c r="A38" s="23" t="s">
        <v>53</v>
      </c>
      <c r="B38" s="21">
        <v>-4.7307889999999997</v>
      </c>
      <c r="C38" s="22">
        <v>0.51205299999999998</v>
      </c>
      <c r="D38" s="22">
        <v>-7.9771089999999996</v>
      </c>
    </row>
    <row r="39" spans="1:7" s="15" customFormat="1" x14ac:dyDescent="0.25">
      <c r="A39" s="23" t="s">
        <v>69</v>
      </c>
      <c r="B39" s="21"/>
      <c r="C39" s="22"/>
      <c r="D39" s="22"/>
    </row>
    <row r="40" spans="1:7" s="15" customFormat="1" x14ac:dyDescent="0.25">
      <c r="A40" s="23" t="s">
        <v>95</v>
      </c>
      <c r="B40" s="21">
        <v>334.11648000000002</v>
      </c>
      <c r="C40" s="22">
        <v>-1523.1679810000001</v>
      </c>
      <c r="D40" s="22">
        <v>-1798.054106</v>
      </c>
    </row>
    <row r="41" spans="1:7" s="15" customFormat="1" x14ac:dyDescent="0.25">
      <c r="A41" s="23" t="s">
        <v>96</v>
      </c>
      <c r="B41" s="32">
        <v>11.5625</v>
      </c>
      <c r="C41" s="42">
        <v>11.5625</v>
      </c>
      <c r="D41" s="42">
        <v>48.125</v>
      </c>
    </row>
    <row r="42" spans="1:7" s="19" customFormat="1" x14ac:dyDescent="0.25">
      <c r="A42" s="107" t="s">
        <v>31</v>
      </c>
      <c r="B42" s="144">
        <f>+B40+B41</f>
        <v>345.67898000000002</v>
      </c>
      <c r="C42" s="145">
        <f>+C40+C41</f>
        <v>-1511.6054810000001</v>
      </c>
      <c r="D42" s="145">
        <f>+D40+D41</f>
        <v>-1749.929106</v>
      </c>
    </row>
    <row r="43" spans="1:7" x14ac:dyDescent="0.25">
      <c r="C43" s="4"/>
      <c r="D43" s="4"/>
    </row>
    <row r="44" spans="1:7" x14ac:dyDescent="0.25">
      <c r="A44" s="146" t="s">
        <v>36</v>
      </c>
    </row>
  </sheetData>
  <pageMargins left="0.7" right="0.7" top="0.75" bottom="0.75" header="0.3" footer="0.3"/>
  <pageSetup paperSize="9" scale="8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50"/>
  <sheetViews>
    <sheetView showGridLines="0" zoomScaleNormal="100" zoomScaleSheetLayoutView="85" workbookViewId="0">
      <pane xSplit="1" ySplit="2" topLeftCell="B3" activePane="bottomRight" state="frozen"/>
      <selection activeCell="B7" sqref="B7"/>
      <selection pane="topRight" activeCell="B7" sqref="B7"/>
      <selection pane="bottomLeft" activeCell="B7" sqref="B7"/>
      <selection pane="bottomRight" activeCell="I27" sqref="I27"/>
    </sheetView>
  </sheetViews>
  <sheetFormatPr defaultRowHeight="15" x14ac:dyDescent="0.25"/>
  <cols>
    <col min="1" max="1" width="43.5703125" customWidth="1"/>
    <col min="2" max="3" width="10.42578125" customWidth="1"/>
    <col min="4" max="4" width="10.42578125" style="15" customWidth="1"/>
    <col min="5" max="6" width="10.42578125" customWidth="1"/>
    <col min="7" max="7" width="10.42578125" style="15" customWidth="1"/>
    <col min="8" max="9" width="10.42578125" customWidth="1"/>
    <col min="10" max="10" width="10.42578125" style="15" customWidth="1"/>
    <col min="11" max="11" width="10.42578125" style="19" customWidth="1"/>
    <col min="12" max="12" width="6.5703125" bestFit="1" customWidth="1"/>
  </cols>
  <sheetData>
    <row r="1" spans="1:12" s="62" customFormat="1" ht="16.5" customHeight="1" x14ac:dyDescent="0.2">
      <c r="A1" s="147" t="s">
        <v>20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</row>
    <row r="2" spans="1:12" ht="78.75" customHeight="1" x14ac:dyDescent="0.25">
      <c r="A2" s="13" t="s">
        <v>17</v>
      </c>
      <c r="B2" s="11" t="s">
        <v>0</v>
      </c>
      <c r="C2" s="11" t="s">
        <v>1</v>
      </c>
      <c r="D2" s="11" t="s">
        <v>13</v>
      </c>
      <c r="E2" s="11" t="s">
        <v>14</v>
      </c>
      <c r="F2" s="11" t="s">
        <v>2</v>
      </c>
      <c r="G2" s="11" t="s">
        <v>12</v>
      </c>
      <c r="H2" s="18" t="s">
        <v>11</v>
      </c>
      <c r="I2" s="11" t="s">
        <v>3</v>
      </c>
      <c r="J2" s="11" t="s">
        <v>15</v>
      </c>
      <c r="K2" s="18" t="s">
        <v>4</v>
      </c>
      <c r="L2" s="15"/>
    </row>
    <row r="3" spans="1:12" x14ac:dyDescent="0.25">
      <c r="A3" s="61" t="s">
        <v>99</v>
      </c>
      <c r="B3" s="34">
        <v>23.972328999999998</v>
      </c>
      <c r="C3" s="34">
        <v>1533.015723</v>
      </c>
      <c r="D3" s="34">
        <v>265.72243799999995</v>
      </c>
      <c r="E3" s="34">
        <v>-167.730031</v>
      </c>
      <c r="F3" s="34">
        <v>3528.7978600000006</v>
      </c>
      <c r="G3" s="34">
        <v>-78.642115000000004</v>
      </c>
      <c r="H3" s="34">
        <v>5105.1362040000013</v>
      </c>
      <c r="I3" s="34">
        <v>1003.81</v>
      </c>
      <c r="J3" s="34">
        <v>26.955431999999995</v>
      </c>
      <c r="K3" s="34">
        <v>6135.9016360000014</v>
      </c>
    </row>
    <row r="4" spans="1:12" x14ac:dyDescent="0.25">
      <c r="A4" s="23" t="s">
        <v>100</v>
      </c>
      <c r="B4" s="24">
        <v>0</v>
      </c>
      <c r="C4" s="24">
        <v>0</v>
      </c>
      <c r="D4" s="24">
        <v>0</v>
      </c>
      <c r="E4" s="24">
        <v>0</v>
      </c>
      <c r="F4" s="24">
        <v>345.67602699999998</v>
      </c>
      <c r="G4" s="24">
        <v>0</v>
      </c>
      <c r="H4" s="24">
        <v>345.67602699999998</v>
      </c>
      <c r="I4" s="24">
        <v>0</v>
      </c>
      <c r="J4" s="24">
        <v>-4.7307889999999997</v>
      </c>
      <c r="K4" s="24">
        <v>340.94523799999996</v>
      </c>
    </row>
    <row r="5" spans="1:12" x14ac:dyDescent="0.25">
      <c r="A5" s="23" t="s">
        <v>101</v>
      </c>
      <c r="B5" s="24">
        <v>0</v>
      </c>
      <c r="C5" s="24">
        <v>0</v>
      </c>
      <c r="D5" s="24">
        <v>49.006233000000016</v>
      </c>
      <c r="E5" s="24">
        <v>5.2808139999999995</v>
      </c>
      <c r="F5" s="24">
        <v>48.337003000000024</v>
      </c>
      <c r="G5" s="24">
        <v>0</v>
      </c>
      <c r="H5" s="24">
        <v>102.62405000000004</v>
      </c>
      <c r="I5" s="24">
        <v>0</v>
      </c>
      <c r="J5" s="24">
        <v>0</v>
      </c>
      <c r="K5" s="24">
        <v>102.62405000000004</v>
      </c>
    </row>
    <row r="6" spans="1:12" x14ac:dyDescent="0.25">
      <c r="A6" s="59" t="s">
        <v>102</v>
      </c>
      <c r="B6" s="25">
        <f>+B4+B5</f>
        <v>0</v>
      </c>
      <c r="C6" s="25">
        <f t="shared" ref="C6:K6" si="0">+C4+C5</f>
        <v>0</v>
      </c>
      <c r="D6" s="25">
        <f t="shared" si="0"/>
        <v>49.006233000000016</v>
      </c>
      <c r="E6" s="25">
        <f t="shared" si="0"/>
        <v>5.2808139999999995</v>
      </c>
      <c r="F6" s="25">
        <f t="shared" si="0"/>
        <v>394.01303000000001</v>
      </c>
      <c r="G6" s="25">
        <f t="shared" si="0"/>
        <v>0</v>
      </c>
      <c r="H6" s="25">
        <f t="shared" si="0"/>
        <v>448.30007699999999</v>
      </c>
      <c r="I6" s="25">
        <f t="shared" si="0"/>
        <v>0</v>
      </c>
      <c r="J6" s="25">
        <f t="shared" si="0"/>
        <v>-4.7307889999999997</v>
      </c>
      <c r="K6" s="25">
        <f t="shared" si="0"/>
        <v>443.56928800000003</v>
      </c>
    </row>
    <row r="7" spans="1:12" x14ac:dyDescent="0.25">
      <c r="B7" s="24"/>
      <c r="C7" s="24"/>
      <c r="D7" s="24"/>
      <c r="E7" s="24"/>
      <c r="F7" s="24"/>
      <c r="G7" s="24"/>
      <c r="H7" s="24"/>
      <c r="I7" s="24"/>
      <c r="J7" s="24"/>
      <c r="K7" s="24"/>
    </row>
    <row r="8" spans="1:12" x14ac:dyDescent="0.25">
      <c r="A8" s="65" t="s">
        <v>103</v>
      </c>
      <c r="B8" s="24">
        <v>0</v>
      </c>
      <c r="C8" s="24">
        <v>0</v>
      </c>
      <c r="D8" s="24">
        <v>0</v>
      </c>
      <c r="E8" s="24">
        <v>0</v>
      </c>
      <c r="F8" s="24">
        <v>-254.15856700000001</v>
      </c>
      <c r="G8" s="24">
        <v>0</v>
      </c>
      <c r="H8" s="24">
        <v>-254.15856700000001</v>
      </c>
      <c r="I8" s="24">
        <v>0</v>
      </c>
      <c r="J8" s="24">
        <v>-0.87246199999999996</v>
      </c>
      <c r="K8" s="24">
        <v>-255.03102900000002</v>
      </c>
    </row>
    <row r="9" spans="1:12" x14ac:dyDescent="0.25">
      <c r="A9" s="65" t="s">
        <v>104</v>
      </c>
      <c r="B9" s="24">
        <v>0</v>
      </c>
      <c r="C9" s="24">
        <v>0</v>
      </c>
      <c r="D9" s="24">
        <v>0</v>
      </c>
      <c r="E9" s="24">
        <v>0</v>
      </c>
      <c r="F9" s="24">
        <v>-11.5625</v>
      </c>
      <c r="G9" s="24">
        <v>0</v>
      </c>
      <c r="H9" s="24">
        <v>-11.5625</v>
      </c>
      <c r="I9" s="24">
        <v>0</v>
      </c>
      <c r="J9" s="24">
        <v>0</v>
      </c>
      <c r="K9" s="24">
        <v>-11.5625</v>
      </c>
    </row>
    <row r="10" spans="1:12" x14ac:dyDescent="0.25">
      <c r="A10" s="65" t="s">
        <v>105</v>
      </c>
      <c r="B10" s="24">
        <v>0</v>
      </c>
      <c r="C10" s="24">
        <v>0</v>
      </c>
      <c r="D10" s="24">
        <v>0</v>
      </c>
      <c r="E10" s="24">
        <v>0</v>
      </c>
      <c r="F10" s="24">
        <v>-0.44520700000000002</v>
      </c>
      <c r="G10" s="24">
        <v>-6.965198</v>
      </c>
      <c r="H10" s="24">
        <v>-7.4104049999999999</v>
      </c>
      <c r="I10" s="24">
        <v>0</v>
      </c>
      <c r="J10" s="24">
        <v>0</v>
      </c>
      <c r="K10" s="24">
        <v>-7.4104049999999999</v>
      </c>
    </row>
    <row r="11" spans="1:12" s="15" customFormat="1" x14ac:dyDescent="0.25">
      <c r="A11" s="65" t="s">
        <v>106</v>
      </c>
      <c r="B11" s="24">
        <v>3.0000000000000001E-6</v>
      </c>
      <c r="C11" s="24">
        <v>-9.9999999999999995E-7</v>
      </c>
      <c r="D11" s="24">
        <v>0</v>
      </c>
      <c r="E11" s="24">
        <v>0</v>
      </c>
      <c r="F11" s="24">
        <v>1.9999999999999999E-6</v>
      </c>
      <c r="G11" s="24">
        <v>0</v>
      </c>
      <c r="H11" s="24">
        <v>4.0000000000000007E-6</v>
      </c>
      <c r="I11" s="24">
        <v>0</v>
      </c>
      <c r="J11" s="24">
        <v>-4.1844260000000002</v>
      </c>
      <c r="K11" s="24">
        <v>-4.1844220000000005</v>
      </c>
    </row>
    <row r="12" spans="1:12" x14ac:dyDescent="0.25">
      <c r="A12" s="65" t="s">
        <v>107</v>
      </c>
      <c r="B12" s="24">
        <v>0</v>
      </c>
      <c r="C12" s="24">
        <v>0</v>
      </c>
      <c r="D12" s="24">
        <v>0</v>
      </c>
      <c r="E12" s="24">
        <v>0</v>
      </c>
      <c r="F12" s="24">
        <v>-1.319630999999597</v>
      </c>
      <c r="G12" s="24">
        <v>0</v>
      </c>
      <c r="H12" s="24">
        <v>-1.319630999999597</v>
      </c>
      <c r="I12" s="24">
        <v>0</v>
      </c>
      <c r="J12" s="24">
        <v>0.15007300000000079</v>
      </c>
      <c r="K12" s="24">
        <v>-1.1695579999995962</v>
      </c>
    </row>
    <row r="13" spans="1:12" s="15" customFormat="1" ht="15.75" thickBot="1" x14ac:dyDescent="0.3">
      <c r="A13" s="8"/>
      <c r="B13" s="24"/>
      <c r="C13" s="24"/>
      <c r="D13" s="24"/>
      <c r="E13" s="24"/>
      <c r="F13" s="24"/>
      <c r="G13" s="24"/>
      <c r="H13" s="24"/>
      <c r="I13" s="24"/>
      <c r="J13" s="24"/>
      <c r="K13" s="24"/>
    </row>
    <row r="14" spans="1:12" ht="15.75" thickTop="1" x14ac:dyDescent="0.25">
      <c r="A14" s="67" t="s">
        <v>108</v>
      </c>
      <c r="B14" s="26">
        <f>+B3+SUM(B6:B12)</f>
        <v>23.972331999999998</v>
      </c>
      <c r="C14" s="26">
        <f t="shared" ref="C14:K14" si="1">+C3+SUM(C6:C12)</f>
        <v>1533.0157219999999</v>
      </c>
      <c r="D14" s="26">
        <f t="shared" si="1"/>
        <v>314.72867099999996</v>
      </c>
      <c r="E14" s="26">
        <f t="shared" si="1"/>
        <v>-162.449217</v>
      </c>
      <c r="F14" s="26">
        <f t="shared" si="1"/>
        <v>3655.3249870000009</v>
      </c>
      <c r="G14" s="26">
        <f t="shared" si="1"/>
        <v>-85.607313000000005</v>
      </c>
      <c r="H14" s="26">
        <f t="shared" si="1"/>
        <v>5278.9851820000013</v>
      </c>
      <c r="I14" s="26">
        <f t="shared" si="1"/>
        <v>1003.81</v>
      </c>
      <c r="J14" s="26">
        <f t="shared" si="1"/>
        <v>17.317827999999999</v>
      </c>
      <c r="K14" s="26">
        <f t="shared" si="1"/>
        <v>6300.1130100000019</v>
      </c>
    </row>
    <row r="15" spans="1:12" x14ac:dyDescent="0.25">
      <c r="B15" s="83"/>
      <c r="C15" s="83"/>
      <c r="D15" s="83"/>
      <c r="E15" s="83"/>
      <c r="F15" s="83"/>
      <c r="G15" s="83"/>
      <c r="H15" s="83"/>
      <c r="I15" s="83"/>
      <c r="J15" s="83"/>
      <c r="K15" s="83"/>
    </row>
    <row r="16" spans="1:12" s="15" customFormat="1" x14ac:dyDescent="0.25">
      <c r="A16" s="79" t="s">
        <v>28</v>
      </c>
      <c r="B16" s="83"/>
      <c r="C16" s="83"/>
      <c r="D16" s="83"/>
      <c r="E16" s="83"/>
      <c r="F16" s="83"/>
      <c r="G16" s="83"/>
      <c r="H16" s="83"/>
      <c r="I16" s="83"/>
      <c r="J16" s="83"/>
      <c r="K16" s="83"/>
    </row>
    <row r="17" spans="1:13" s="20" customFormat="1" x14ac:dyDescent="0.25">
      <c r="A17" s="61" t="s">
        <v>109</v>
      </c>
      <c r="B17" s="31">
        <v>22</v>
      </c>
      <c r="C17" s="31">
        <v>956</v>
      </c>
      <c r="D17" s="31">
        <v>1461</v>
      </c>
      <c r="E17" s="31">
        <v>-1055</v>
      </c>
      <c r="F17" s="31">
        <v>5061</v>
      </c>
      <c r="G17" s="31">
        <v>-83</v>
      </c>
      <c r="H17" s="31">
        <v>6363</v>
      </c>
      <c r="I17" s="31">
        <v>1003.81</v>
      </c>
      <c r="J17" s="31">
        <v>18</v>
      </c>
      <c r="K17" s="31">
        <v>7385</v>
      </c>
      <c r="M17" s="37"/>
    </row>
    <row r="18" spans="1:13" s="15" customFormat="1" x14ac:dyDescent="0.25">
      <c r="A18" s="23" t="s">
        <v>110</v>
      </c>
      <c r="B18" s="81">
        <v>8.9152999999999594E-2</v>
      </c>
      <c r="C18" s="81">
        <v>-0.32845999999995001</v>
      </c>
      <c r="D18" s="81">
        <v>-744.37225500000011</v>
      </c>
      <c r="E18" s="81">
        <v>0.41227699999990364</v>
      </c>
      <c r="F18" s="81">
        <v>552.3739790000127</v>
      </c>
      <c r="G18" s="81">
        <v>0.29692400000000418</v>
      </c>
      <c r="H18" s="81">
        <v>-192.52838199998769</v>
      </c>
      <c r="I18" s="81">
        <v>0</v>
      </c>
      <c r="J18" s="81">
        <v>0.14928900000000311</v>
      </c>
      <c r="K18" s="81">
        <v>-192.56909299998824</v>
      </c>
      <c r="M18" s="37"/>
    </row>
    <row r="19" spans="1:13" s="20" customFormat="1" x14ac:dyDescent="0.25">
      <c r="A19" s="61" t="s">
        <v>111</v>
      </c>
      <c r="B19" s="31">
        <f>+B17+B18</f>
        <v>22.089153</v>
      </c>
      <c r="C19" s="31">
        <f t="shared" ref="C19:K19" si="2">+C17+C18</f>
        <v>955.67154000000005</v>
      </c>
      <c r="D19" s="31">
        <f t="shared" si="2"/>
        <v>716.62774499999989</v>
      </c>
      <c r="E19" s="31">
        <f t="shared" si="2"/>
        <v>-1054.5877230000001</v>
      </c>
      <c r="F19" s="31">
        <f t="shared" si="2"/>
        <v>5613.3739790000127</v>
      </c>
      <c r="G19" s="31">
        <f t="shared" si="2"/>
        <v>-82.703075999999996</v>
      </c>
      <c r="H19" s="31">
        <f t="shared" si="2"/>
        <v>6170.4716180000123</v>
      </c>
      <c r="I19" s="31">
        <f t="shared" si="2"/>
        <v>1003.81</v>
      </c>
      <c r="J19" s="31">
        <f t="shared" si="2"/>
        <v>18.149289000000003</v>
      </c>
      <c r="K19" s="31">
        <f t="shared" si="2"/>
        <v>7192.4309070000118</v>
      </c>
      <c r="M19" s="37"/>
    </row>
    <row r="20" spans="1:13" x14ac:dyDescent="0.25">
      <c r="A20" s="23" t="s">
        <v>100</v>
      </c>
      <c r="B20" s="3">
        <v>0</v>
      </c>
      <c r="C20" s="3">
        <v>0</v>
      </c>
      <c r="D20" s="3">
        <v>0</v>
      </c>
      <c r="E20" s="3">
        <v>0</v>
      </c>
      <c r="F20" s="3">
        <v>-1511.608287</v>
      </c>
      <c r="G20" s="3">
        <v>0</v>
      </c>
      <c r="H20" s="3">
        <v>-1511.608287</v>
      </c>
      <c r="I20" s="3">
        <v>0</v>
      </c>
      <c r="J20" s="3">
        <v>0.51205299999999998</v>
      </c>
      <c r="K20" s="3">
        <v>-1511.0962340000001</v>
      </c>
      <c r="L20" s="15"/>
      <c r="M20" s="37"/>
    </row>
    <row r="21" spans="1:13" x14ac:dyDescent="0.25">
      <c r="A21" s="23" t="s">
        <v>101</v>
      </c>
      <c r="B21" s="3">
        <v>0</v>
      </c>
      <c r="C21" s="3">
        <v>0</v>
      </c>
      <c r="D21" s="3">
        <v>-420.12223599999999</v>
      </c>
      <c r="E21" s="3">
        <v>737.59029400000009</v>
      </c>
      <c r="F21" s="3">
        <v>94.456761999999998</v>
      </c>
      <c r="G21" s="3">
        <v>0</v>
      </c>
      <c r="H21" s="3">
        <v>411.92482000000007</v>
      </c>
      <c r="I21" s="3">
        <v>0</v>
      </c>
      <c r="J21" s="3">
        <v>0</v>
      </c>
      <c r="K21" s="3">
        <v>411.92482000000007</v>
      </c>
      <c r="L21" s="15"/>
      <c r="M21" s="37"/>
    </row>
    <row r="22" spans="1:13" s="19" customFormat="1" x14ac:dyDescent="0.25">
      <c r="A22" s="59" t="s">
        <v>102</v>
      </c>
      <c r="B22" s="7">
        <f>+B20+B21</f>
        <v>0</v>
      </c>
      <c r="C22" s="7">
        <f t="shared" ref="C22:K22" si="3">+C20+C21</f>
        <v>0</v>
      </c>
      <c r="D22" s="7">
        <f t="shared" si="3"/>
        <v>-420.12223599999999</v>
      </c>
      <c r="E22" s="7">
        <f t="shared" si="3"/>
        <v>737.59029400000009</v>
      </c>
      <c r="F22" s="7">
        <f t="shared" si="3"/>
        <v>-1417.151525</v>
      </c>
      <c r="G22" s="7">
        <f t="shared" si="3"/>
        <v>0</v>
      </c>
      <c r="H22" s="7">
        <f t="shared" si="3"/>
        <v>-1099.6834669999998</v>
      </c>
      <c r="I22" s="7">
        <f t="shared" si="3"/>
        <v>0</v>
      </c>
      <c r="J22" s="7">
        <f t="shared" si="3"/>
        <v>0.51205299999999998</v>
      </c>
      <c r="K22" s="7">
        <f t="shared" si="3"/>
        <v>-1099.1714139999999</v>
      </c>
      <c r="M22" s="37"/>
    </row>
    <row r="23" spans="1:13" x14ac:dyDescent="0.25">
      <c r="B23" s="3"/>
      <c r="C23" s="3"/>
      <c r="D23" s="3"/>
      <c r="E23" s="3"/>
      <c r="F23" s="3"/>
      <c r="G23" s="3"/>
      <c r="H23" s="6"/>
      <c r="I23" s="31"/>
      <c r="J23" s="31"/>
      <c r="K23" s="31"/>
      <c r="L23" s="15"/>
      <c r="M23" s="37"/>
    </row>
    <row r="24" spans="1:13" s="15" customFormat="1" ht="15.75" customHeight="1" x14ac:dyDescent="0.25">
      <c r="A24" s="65" t="s">
        <v>103</v>
      </c>
      <c r="B24" s="3">
        <v>0</v>
      </c>
      <c r="C24" s="3">
        <v>0</v>
      </c>
      <c r="D24" s="3">
        <v>0</v>
      </c>
      <c r="E24" s="3">
        <v>0</v>
      </c>
      <c r="F24" s="3">
        <v>-214.498367</v>
      </c>
      <c r="G24" s="3">
        <v>0</v>
      </c>
      <c r="H24" s="3">
        <f>SUM(B24:G24)</f>
        <v>-214.498367</v>
      </c>
      <c r="I24" s="3">
        <v>0</v>
      </c>
      <c r="J24" s="3">
        <v>0.43154099999999995</v>
      </c>
      <c r="K24" s="3">
        <v>-215.06682599999999</v>
      </c>
      <c r="M24" s="37"/>
    </row>
    <row r="25" spans="1:13" s="15" customFormat="1" ht="15.75" customHeight="1" x14ac:dyDescent="0.25">
      <c r="A25" s="65" t="s">
        <v>104</v>
      </c>
      <c r="B25" s="3">
        <v>0</v>
      </c>
      <c r="C25" s="3">
        <v>0</v>
      </c>
      <c r="D25" s="3">
        <v>0</v>
      </c>
      <c r="E25" s="3">
        <v>0</v>
      </c>
      <c r="F25" s="3">
        <v>-11.5625</v>
      </c>
      <c r="G25" s="3">
        <v>0</v>
      </c>
      <c r="H25" s="3">
        <v>-11.5625</v>
      </c>
      <c r="I25" s="3">
        <v>0</v>
      </c>
      <c r="J25" s="3">
        <v>0</v>
      </c>
      <c r="K25" s="3">
        <v>-11.5625</v>
      </c>
      <c r="M25" s="37"/>
    </row>
    <row r="26" spans="1:13" s="15" customFormat="1" ht="15.75" customHeight="1" x14ac:dyDescent="0.25">
      <c r="A26" s="65" t="s">
        <v>112</v>
      </c>
      <c r="B26" s="3">
        <v>0</v>
      </c>
      <c r="C26" s="3">
        <v>0</v>
      </c>
      <c r="D26" s="3">
        <v>0</v>
      </c>
      <c r="E26" s="3">
        <v>0</v>
      </c>
      <c r="F26" s="3">
        <v>-0.157698</v>
      </c>
      <c r="G26" s="3">
        <v>-72.730652000000006</v>
      </c>
      <c r="H26" s="3">
        <v>-72.888350000000003</v>
      </c>
      <c r="I26" s="3">
        <v>0</v>
      </c>
      <c r="J26" s="3">
        <v>0</v>
      </c>
      <c r="K26" s="3">
        <v>-72.888350000000003</v>
      </c>
      <c r="M26" s="37"/>
    </row>
    <row r="27" spans="1:13" s="15" customFormat="1" ht="15.75" customHeight="1" x14ac:dyDescent="0.25">
      <c r="A27" s="65" t="s">
        <v>106</v>
      </c>
      <c r="B27" s="3">
        <v>1.9999999999999999E-6</v>
      </c>
      <c r="C27" s="3">
        <v>9.9999999999999995E-7</v>
      </c>
      <c r="D27" s="3">
        <v>0</v>
      </c>
      <c r="E27" s="3">
        <v>0</v>
      </c>
      <c r="F27" s="3">
        <v>3.0000000000000001E-6</v>
      </c>
      <c r="G27" s="3">
        <v>0</v>
      </c>
      <c r="H27" s="3">
        <v>6.0000000000000002E-6</v>
      </c>
      <c r="I27" s="3">
        <v>0</v>
      </c>
      <c r="J27" s="3">
        <v>6.9835120000000002</v>
      </c>
      <c r="K27" s="3">
        <v>6.9835180000000001</v>
      </c>
      <c r="M27" s="37"/>
    </row>
    <row r="28" spans="1:13" s="15" customFormat="1" ht="15.75" customHeight="1" x14ac:dyDescent="0.25">
      <c r="A28" s="65" t="s">
        <v>107</v>
      </c>
      <c r="B28" s="3">
        <v>0</v>
      </c>
      <c r="C28" s="3">
        <v>0</v>
      </c>
      <c r="D28" s="3">
        <v>0</v>
      </c>
      <c r="E28" s="3">
        <v>0</v>
      </c>
      <c r="F28" s="3">
        <v>-0.45819099999975732</v>
      </c>
      <c r="G28" s="3">
        <v>-8.5831000000000005E-2</v>
      </c>
      <c r="H28" s="3">
        <v>0.45597800000024269</v>
      </c>
      <c r="I28" s="3">
        <v>0</v>
      </c>
      <c r="J28" s="3">
        <v>-0.79890899999999998</v>
      </c>
      <c r="K28" s="3">
        <v>-1</v>
      </c>
      <c r="M28" s="37"/>
    </row>
    <row r="29" spans="1:13" s="15" customFormat="1" ht="15.75" thickBot="1" x14ac:dyDescent="0.3">
      <c r="B29" s="3"/>
      <c r="C29" s="3"/>
      <c r="D29" s="3"/>
      <c r="E29" s="3"/>
      <c r="F29" s="3"/>
      <c r="G29" s="3"/>
      <c r="H29" s="31"/>
      <c r="I29" s="31"/>
      <c r="J29" s="31"/>
      <c r="K29" s="31"/>
      <c r="M29" s="37"/>
    </row>
    <row r="30" spans="1:13" ht="15.75" thickTop="1" x14ac:dyDescent="0.25">
      <c r="A30" s="66" t="s">
        <v>113</v>
      </c>
      <c r="B30" s="12">
        <f>+B19+SUM(B22:B28)</f>
        <v>22.089154999999998</v>
      </c>
      <c r="C30" s="12">
        <f t="shared" ref="C30:K30" si="4">+C19+SUM(C22:C28)</f>
        <v>955.67154100000005</v>
      </c>
      <c r="D30" s="12">
        <f t="shared" si="4"/>
        <v>296.5055089999999</v>
      </c>
      <c r="E30" s="12">
        <f t="shared" si="4"/>
        <v>-316.99742900000001</v>
      </c>
      <c r="F30" s="12">
        <f t="shared" si="4"/>
        <v>3969.5457010000132</v>
      </c>
      <c r="G30" s="12">
        <f t="shared" si="4"/>
        <v>-155.51955900000002</v>
      </c>
      <c r="H30" s="12">
        <f>SUM(B30:G30)</f>
        <v>4771.2949180000123</v>
      </c>
      <c r="I30" s="12">
        <f t="shared" si="4"/>
        <v>1003.81</v>
      </c>
      <c r="J30" s="12">
        <f t="shared" si="4"/>
        <v>25.277486000000003</v>
      </c>
      <c r="K30" s="12">
        <f t="shared" si="4"/>
        <v>5799.7253350000119</v>
      </c>
      <c r="L30" s="15"/>
      <c r="M30" s="37"/>
    </row>
    <row r="31" spans="1:13" s="15" customFormat="1" x14ac:dyDescent="0.25">
      <c r="A31" s="43"/>
      <c r="B31" s="82"/>
      <c r="C31" s="82"/>
      <c r="D31" s="82"/>
      <c r="E31" s="82"/>
      <c r="F31" s="82"/>
      <c r="G31" s="82"/>
      <c r="H31" s="82"/>
      <c r="I31" s="82"/>
      <c r="J31" s="82"/>
      <c r="K31" s="82"/>
      <c r="M31" s="37"/>
    </row>
    <row r="32" spans="1:13" s="15" customFormat="1" x14ac:dyDescent="0.25">
      <c r="A32" s="79" t="s">
        <v>35</v>
      </c>
      <c r="B32" s="82"/>
      <c r="C32" s="82"/>
      <c r="D32" s="82"/>
      <c r="E32" s="82"/>
      <c r="F32" s="82"/>
      <c r="G32" s="82"/>
      <c r="H32" s="82"/>
      <c r="I32" s="82"/>
      <c r="J32" s="82"/>
      <c r="K32" s="82"/>
      <c r="M32" s="37"/>
    </row>
    <row r="33" spans="1:11" s="19" customFormat="1" x14ac:dyDescent="0.25">
      <c r="A33" s="124" t="str">
        <f>A17</f>
        <v>1 January 2022, as previously reported</v>
      </c>
      <c r="B33" s="120">
        <f t="shared" ref="B33:K33" si="5">B17</f>
        <v>22</v>
      </c>
      <c r="C33" s="120">
        <f t="shared" si="5"/>
        <v>956</v>
      </c>
      <c r="D33" s="120">
        <f t="shared" si="5"/>
        <v>1461</v>
      </c>
      <c r="E33" s="120">
        <f t="shared" si="5"/>
        <v>-1055</v>
      </c>
      <c r="F33" s="120">
        <f t="shared" si="5"/>
        <v>5061</v>
      </c>
      <c r="G33" s="120">
        <f t="shared" si="5"/>
        <v>-83</v>
      </c>
      <c r="H33" s="120">
        <f t="shared" si="5"/>
        <v>6363</v>
      </c>
      <c r="I33" s="120">
        <f t="shared" si="5"/>
        <v>1003.81</v>
      </c>
      <c r="J33" s="120">
        <f t="shared" si="5"/>
        <v>18</v>
      </c>
      <c r="K33" s="120">
        <f t="shared" si="5"/>
        <v>7385</v>
      </c>
    </row>
    <row r="34" spans="1:11" s="15" customFormat="1" x14ac:dyDescent="0.25">
      <c r="A34" s="119" t="str">
        <f t="shared" ref="A34:K34" si="6">A18</f>
        <v>Impact of changes in accounting standards</v>
      </c>
      <c r="B34" s="125">
        <f t="shared" si="6"/>
        <v>8.9152999999999594E-2</v>
      </c>
      <c r="C34" s="125">
        <f t="shared" si="6"/>
        <v>-0.32845999999995001</v>
      </c>
      <c r="D34" s="125">
        <f t="shared" si="6"/>
        <v>-744.37225500000011</v>
      </c>
      <c r="E34" s="125">
        <f t="shared" si="6"/>
        <v>0.41227699999990364</v>
      </c>
      <c r="F34" s="125">
        <f t="shared" si="6"/>
        <v>552.3739790000127</v>
      </c>
      <c r="G34" s="125">
        <f t="shared" si="6"/>
        <v>0.29692400000000418</v>
      </c>
      <c r="H34" s="125">
        <f t="shared" si="6"/>
        <v>-192.52838199998769</v>
      </c>
      <c r="I34" s="125">
        <f t="shared" si="6"/>
        <v>0</v>
      </c>
      <c r="J34" s="125">
        <f t="shared" si="6"/>
        <v>0.14928900000000311</v>
      </c>
      <c r="K34" s="125">
        <f t="shared" si="6"/>
        <v>-192.56909299998824</v>
      </c>
    </row>
    <row r="35" spans="1:11" x14ac:dyDescent="0.25">
      <c r="A35" s="61" t="str">
        <f>A19</f>
        <v>Restated at 1 January 2022</v>
      </c>
      <c r="B35" s="120">
        <v>22.089153</v>
      </c>
      <c r="C35" s="120">
        <v>955.67154000000005</v>
      </c>
      <c r="D35" s="120">
        <v>716.62774499999989</v>
      </c>
      <c r="E35" s="120">
        <v>-1054.5877230000001</v>
      </c>
      <c r="F35" s="120">
        <v>5613.3739780000124</v>
      </c>
      <c r="G35" s="120">
        <v>-82.703075999999996</v>
      </c>
      <c r="H35" s="120">
        <v>6170.471617000012</v>
      </c>
      <c r="I35" s="120">
        <v>1003.81</v>
      </c>
      <c r="J35" s="120">
        <v>18.149289000000003</v>
      </c>
      <c r="K35" s="120">
        <v>7192.4309060000114</v>
      </c>
    </row>
    <row r="36" spans="1:11" x14ac:dyDescent="0.25">
      <c r="A36" s="23" t="s">
        <v>100</v>
      </c>
      <c r="B36" s="121">
        <v>0</v>
      </c>
      <c r="C36" s="121">
        <v>0</v>
      </c>
      <c r="D36" s="121">
        <v>0</v>
      </c>
      <c r="E36" s="121">
        <v>0</v>
      </c>
      <c r="F36" s="121">
        <v>-1749.9316690000001</v>
      </c>
      <c r="G36" s="121">
        <v>0</v>
      </c>
      <c r="H36" s="121">
        <v>-1749.9316690000001</v>
      </c>
      <c r="I36" s="121">
        <v>0</v>
      </c>
      <c r="J36" s="121">
        <v>-7.9771090000000004</v>
      </c>
      <c r="K36" s="121">
        <v>-1757.908778</v>
      </c>
    </row>
    <row r="37" spans="1:11" x14ac:dyDescent="0.25">
      <c r="A37" s="23" t="s">
        <v>101</v>
      </c>
      <c r="B37" s="121">
        <v>0</v>
      </c>
      <c r="C37" s="121">
        <v>0</v>
      </c>
      <c r="D37" s="121">
        <v>-450.90530799999993</v>
      </c>
      <c r="E37" s="121">
        <v>886.85769199999993</v>
      </c>
      <c r="F37" s="121">
        <v>126.105135</v>
      </c>
      <c r="G37" s="121">
        <v>0</v>
      </c>
      <c r="H37" s="121">
        <v>562.05751899999996</v>
      </c>
      <c r="I37" s="121">
        <v>0</v>
      </c>
      <c r="J37" s="121">
        <v>0</v>
      </c>
      <c r="K37" s="121">
        <v>562.05751899999996</v>
      </c>
    </row>
    <row r="38" spans="1:11" x14ac:dyDescent="0.25">
      <c r="A38" s="59" t="s">
        <v>102</v>
      </c>
      <c r="B38" s="122">
        <f>+B36+B37</f>
        <v>0</v>
      </c>
      <c r="C38" s="122">
        <f t="shared" ref="C38:K38" si="7">+C36+C37</f>
        <v>0</v>
      </c>
      <c r="D38" s="122">
        <f t="shared" si="7"/>
        <v>-450.90530799999993</v>
      </c>
      <c r="E38" s="122">
        <f t="shared" si="7"/>
        <v>886.85769199999993</v>
      </c>
      <c r="F38" s="122">
        <f t="shared" si="7"/>
        <v>-1623.826534</v>
      </c>
      <c r="G38" s="122">
        <f t="shared" si="7"/>
        <v>0</v>
      </c>
      <c r="H38" s="122">
        <f t="shared" si="7"/>
        <v>-1187.8741500000001</v>
      </c>
      <c r="I38" s="122">
        <f t="shared" si="7"/>
        <v>0</v>
      </c>
      <c r="J38" s="122">
        <f t="shared" si="7"/>
        <v>-7.9771090000000004</v>
      </c>
      <c r="K38" s="122">
        <f t="shared" si="7"/>
        <v>-1195.851259</v>
      </c>
    </row>
    <row r="39" spans="1:11" x14ac:dyDescent="0.25">
      <c r="A39" s="15"/>
      <c r="B39" s="121"/>
      <c r="C39" s="121"/>
      <c r="D39" s="121"/>
      <c r="E39" s="121"/>
      <c r="F39" s="121"/>
      <c r="G39" s="121"/>
      <c r="H39" s="121"/>
      <c r="I39" s="121"/>
      <c r="J39" s="121"/>
      <c r="K39" s="121"/>
    </row>
    <row r="40" spans="1:11" x14ac:dyDescent="0.25">
      <c r="A40" s="65" t="s">
        <v>103</v>
      </c>
      <c r="B40" s="121">
        <v>0</v>
      </c>
      <c r="C40" s="121">
        <v>0</v>
      </c>
      <c r="D40" s="121">
        <v>0</v>
      </c>
      <c r="E40" s="121">
        <v>0</v>
      </c>
      <c r="F40" s="121">
        <v>-345.93455899999998</v>
      </c>
      <c r="G40" s="121">
        <v>0</v>
      </c>
      <c r="H40" s="121">
        <v>-345.93455899999998</v>
      </c>
      <c r="I40" s="121">
        <v>0</v>
      </c>
      <c r="J40" s="121">
        <v>-1.1006629999999999</v>
      </c>
      <c r="K40" s="121">
        <v>-347.03522199999998</v>
      </c>
    </row>
    <row r="41" spans="1:11" x14ac:dyDescent="0.25">
      <c r="A41" s="65" t="s">
        <v>104</v>
      </c>
      <c r="B41" s="121">
        <v>0</v>
      </c>
      <c r="C41" s="121">
        <v>0</v>
      </c>
      <c r="D41" s="121">
        <v>0</v>
      </c>
      <c r="E41" s="121">
        <v>0</v>
      </c>
      <c r="F41" s="121">
        <v>-48.125</v>
      </c>
      <c r="G41" s="121">
        <v>0</v>
      </c>
      <c r="H41" s="121">
        <v>-48.125</v>
      </c>
      <c r="I41" s="121">
        <v>0</v>
      </c>
      <c r="J41" s="121">
        <v>0</v>
      </c>
      <c r="K41" s="121">
        <v>-48.125</v>
      </c>
    </row>
    <row r="42" spans="1:11" x14ac:dyDescent="0.25">
      <c r="A42" s="65" t="s">
        <v>114</v>
      </c>
      <c r="B42" s="121">
        <v>0</v>
      </c>
      <c r="C42" s="121">
        <v>0</v>
      </c>
      <c r="D42" s="121">
        <v>0</v>
      </c>
      <c r="E42" s="121">
        <v>0</v>
      </c>
      <c r="F42" s="121">
        <v>-7.4750379999999996</v>
      </c>
      <c r="G42" s="121">
        <v>0</v>
      </c>
      <c r="H42" s="121">
        <v>-7.4750379999999996</v>
      </c>
      <c r="I42" s="121">
        <v>0</v>
      </c>
      <c r="J42" s="121">
        <v>0</v>
      </c>
      <c r="K42" s="121">
        <v>-7.4750379999999996</v>
      </c>
    </row>
    <row r="43" spans="1:11" x14ac:dyDescent="0.25">
      <c r="A43" s="65" t="s">
        <v>105</v>
      </c>
      <c r="B43" s="121">
        <v>0</v>
      </c>
      <c r="C43" s="121">
        <v>0</v>
      </c>
      <c r="D43" s="121">
        <v>0</v>
      </c>
      <c r="E43" s="121">
        <v>0</v>
      </c>
      <c r="F43" s="121">
        <v>-0.15612100000000001</v>
      </c>
      <c r="G43" s="121">
        <v>-70.784226000000004</v>
      </c>
      <c r="H43" s="121">
        <v>-70.940347000000003</v>
      </c>
      <c r="I43" s="121">
        <v>0</v>
      </c>
      <c r="J43" s="121">
        <v>0</v>
      </c>
      <c r="K43" s="121">
        <v>-70.940347000000003</v>
      </c>
    </row>
    <row r="44" spans="1:11" x14ac:dyDescent="0.25">
      <c r="A44" s="65" t="s">
        <v>106</v>
      </c>
      <c r="B44" s="121">
        <v>1.8831779999999998</v>
      </c>
      <c r="C44" s="121">
        <v>577.34418300000004</v>
      </c>
      <c r="D44" s="121">
        <v>0</v>
      </c>
      <c r="E44" s="121">
        <v>0</v>
      </c>
      <c r="F44" s="121">
        <v>-60.512414999999997</v>
      </c>
      <c r="G44" s="121">
        <v>74.931019000000006</v>
      </c>
      <c r="H44" s="121">
        <v>593.64596500000005</v>
      </c>
      <c r="I44" s="121">
        <v>0</v>
      </c>
      <c r="J44" s="121">
        <v>17.682822999999999</v>
      </c>
      <c r="K44" s="121">
        <v>611.32878800000003</v>
      </c>
    </row>
    <row r="45" spans="1:11" s="15" customFormat="1" x14ac:dyDescent="0.25">
      <c r="A45" s="65" t="s">
        <v>107</v>
      </c>
      <c r="B45" s="121">
        <v>0</v>
      </c>
      <c r="C45" s="121">
        <v>0</v>
      </c>
      <c r="D45" s="121">
        <v>0</v>
      </c>
      <c r="E45" s="121">
        <v>0</v>
      </c>
      <c r="F45" s="121">
        <v>1.4535410000005089</v>
      </c>
      <c r="G45" s="121">
        <v>-8.5831000000000005E-2</v>
      </c>
      <c r="H45" s="121">
        <v>1.3677100000005089</v>
      </c>
      <c r="I45" s="121">
        <v>0</v>
      </c>
      <c r="J45" s="121">
        <v>0.20109100000000002</v>
      </c>
      <c r="K45" s="121">
        <v>1.568801000000509</v>
      </c>
    </row>
    <row r="46" spans="1:11" ht="15.75" thickBot="1" x14ac:dyDescent="0.3">
      <c r="A46" s="8"/>
      <c r="B46" s="121"/>
      <c r="C46" s="121"/>
      <c r="D46" s="121"/>
      <c r="E46" s="121"/>
      <c r="F46" s="121"/>
      <c r="G46" s="121"/>
      <c r="H46" s="121"/>
      <c r="I46" s="121"/>
      <c r="J46" s="121"/>
      <c r="K46" s="121"/>
    </row>
    <row r="47" spans="1:11" ht="15.75" thickTop="1" x14ac:dyDescent="0.25">
      <c r="A47" s="67" t="s">
        <v>115</v>
      </c>
      <c r="B47" s="123">
        <f>+B35+SUM(B38:B45)</f>
        <v>23.972331000000001</v>
      </c>
      <c r="C47" s="123">
        <f t="shared" ref="C47:K47" si="8">+C35+SUM(C38:C45)</f>
        <v>1533.015723</v>
      </c>
      <c r="D47" s="123">
        <f t="shared" si="8"/>
        <v>265.72243699999996</v>
      </c>
      <c r="E47" s="123">
        <f t="shared" si="8"/>
        <v>-167.73003100000017</v>
      </c>
      <c r="F47" s="123">
        <f t="shared" si="8"/>
        <v>3528.7978520000124</v>
      </c>
      <c r="G47" s="123">
        <f t="shared" si="8"/>
        <v>-78.642113999999992</v>
      </c>
      <c r="H47" s="123">
        <f t="shared" si="8"/>
        <v>5105.1361980000129</v>
      </c>
      <c r="I47" s="123">
        <f t="shared" si="8"/>
        <v>1003.81</v>
      </c>
      <c r="J47" s="123">
        <f t="shared" si="8"/>
        <v>26.955431000000004</v>
      </c>
      <c r="K47" s="123">
        <f t="shared" si="8"/>
        <v>6135.9016290000118</v>
      </c>
    </row>
    <row r="49" spans="1:11" x14ac:dyDescent="0.25">
      <c r="A49" s="146" t="s">
        <v>34</v>
      </c>
      <c r="B49" s="126"/>
      <c r="C49" s="126"/>
      <c r="D49" s="126"/>
      <c r="E49" s="126"/>
      <c r="F49" s="126"/>
      <c r="G49" s="126"/>
      <c r="H49" s="126"/>
      <c r="I49" s="126"/>
      <c r="J49" s="126"/>
      <c r="K49" s="126"/>
    </row>
    <row r="50" spans="1:11" x14ac:dyDescent="0.25">
      <c r="B50" s="143"/>
      <c r="C50" s="143"/>
      <c r="D50" s="143"/>
      <c r="E50" s="143"/>
      <c r="F50" s="143"/>
      <c r="G50" s="143"/>
      <c r="H50" s="143"/>
      <c r="I50" s="143"/>
      <c r="J50" s="143"/>
      <c r="K50" s="143"/>
    </row>
  </sheetData>
  <pageMargins left="0.7" right="0.7" top="0.75" bottom="0.75" header="0.3" footer="0.3"/>
  <pageSetup paperSize="9" scale="6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82"/>
  <sheetViews>
    <sheetView showGridLines="0" topLeftCell="A56" zoomScaleNormal="100" zoomScaleSheetLayoutView="85" workbookViewId="0">
      <selection activeCell="K11" sqref="K11"/>
    </sheetView>
  </sheetViews>
  <sheetFormatPr defaultColWidth="9.140625" defaultRowHeight="15" x14ac:dyDescent="0.25"/>
  <cols>
    <col min="1" max="1" width="58.140625" style="15" customWidth="1"/>
    <col min="2" max="8" width="12.28515625" style="15" customWidth="1"/>
    <col min="9" max="9" width="9.140625" style="15"/>
    <col min="10" max="10" width="10.42578125" style="15" bestFit="1" customWidth="1"/>
    <col min="11" max="16384" width="9.140625" style="15"/>
  </cols>
  <sheetData>
    <row r="1" spans="1:11" s="62" customFormat="1" ht="16.5" customHeight="1" x14ac:dyDescent="0.2">
      <c r="A1" s="173" t="s">
        <v>21</v>
      </c>
      <c r="B1" s="174"/>
      <c r="C1" s="174"/>
      <c r="D1" s="174"/>
      <c r="E1" s="174"/>
      <c r="F1" s="174"/>
      <c r="G1" s="175"/>
      <c r="H1" s="175"/>
    </row>
    <row r="2" spans="1:11" ht="69" customHeight="1" x14ac:dyDescent="0.25">
      <c r="A2" s="13" t="s">
        <v>25</v>
      </c>
      <c r="B2" s="17" t="s">
        <v>5</v>
      </c>
      <c r="C2" s="152" t="s">
        <v>6</v>
      </c>
      <c r="D2" s="17" t="s">
        <v>23</v>
      </c>
      <c r="E2" s="17" t="s">
        <v>7</v>
      </c>
      <c r="F2" s="17" t="s">
        <v>8</v>
      </c>
      <c r="G2" s="152" t="s">
        <v>9</v>
      </c>
      <c r="H2" s="17" t="s">
        <v>10</v>
      </c>
    </row>
    <row r="3" spans="1:11" x14ac:dyDescent="0.25">
      <c r="A3" s="10"/>
      <c r="B3" s="27"/>
      <c r="C3" s="153"/>
      <c r="D3" s="27"/>
      <c r="E3" s="27"/>
      <c r="F3" s="27"/>
      <c r="G3" s="153"/>
      <c r="H3" s="27"/>
    </row>
    <row r="4" spans="1:11" x14ac:dyDescent="0.25">
      <c r="A4" s="57" t="s">
        <v>38</v>
      </c>
      <c r="B4" s="45">
        <v>31.875762999999999</v>
      </c>
      <c r="C4" s="154">
        <v>66.848967000000002</v>
      </c>
      <c r="D4" s="45">
        <v>40.134605999999998</v>
      </c>
      <c r="E4" s="45">
        <v>182.21887899999999</v>
      </c>
      <c r="F4" s="45">
        <v>0</v>
      </c>
      <c r="G4" s="154">
        <v>0</v>
      </c>
      <c r="H4" s="45">
        <v>321.078214</v>
      </c>
      <c r="J4" s="16"/>
      <c r="K4" s="16"/>
    </row>
    <row r="5" spans="1:11" x14ac:dyDescent="0.25">
      <c r="A5" s="57" t="s">
        <v>39</v>
      </c>
      <c r="B5" s="45">
        <v>0</v>
      </c>
      <c r="C5" s="154">
        <v>603.11206300000003</v>
      </c>
      <c r="D5" s="45">
        <v>0</v>
      </c>
      <c r="E5" s="45">
        <v>14.285244</v>
      </c>
      <c r="F5" s="45">
        <v>246.06897699999999</v>
      </c>
      <c r="G5" s="154">
        <v>-215.764388</v>
      </c>
      <c r="H5" s="45">
        <v>647.74561300000005</v>
      </c>
      <c r="J5" s="16"/>
      <c r="K5" s="16"/>
    </row>
    <row r="6" spans="1:11" x14ac:dyDescent="0.25">
      <c r="A6" s="23" t="s">
        <v>40</v>
      </c>
      <c r="B6" s="45">
        <v>48.613250999999998</v>
      </c>
      <c r="C6" s="154">
        <v>608.435112</v>
      </c>
      <c r="D6" s="45">
        <v>0</v>
      </c>
      <c r="E6" s="45">
        <v>0</v>
      </c>
      <c r="F6" s="45">
        <v>0</v>
      </c>
      <c r="G6" s="154">
        <v>0</v>
      </c>
      <c r="H6" s="45">
        <v>657.04836299999999</v>
      </c>
      <c r="J6" s="16"/>
      <c r="K6" s="16"/>
    </row>
    <row r="7" spans="1:11" x14ac:dyDescent="0.25">
      <c r="A7" s="23" t="s">
        <v>41</v>
      </c>
      <c r="B7" s="45">
        <v>0</v>
      </c>
      <c r="C7" s="154">
        <v>3.0285880000000001</v>
      </c>
      <c r="D7" s="45">
        <v>1E-4</v>
      </c>
      <c r="E7" s="45">
        <v>8.9857720000000008</v>
      </c>
      <c r="F7" s="45">
        <v>72.427907000000005</v>
      </c>
      <c r="G7" s="154">
        <v>0</v>
      </c>
      <c r="H7" s="45">
        <v>84.442366000000007</v>
      </c>
      <c r="J7" s="16"/>
      <c r="K7" s="16"/>
    </row>
    <row r="8" spans="1:11" x14ac:dyDescent="0.25">
      <c r="A8" s="58" t="s">
        <v>42</v>
      </c>
      <c r="B8" s="45">
        <v>8642.9697109999997</v>
      </c>
      <c r="C8" s="154">
        <v>30981.198607999999</v>
      </c>
      <c r="D8" s="45">
        <v>21.901177000000001</v>
      </c>
      <c r="E8" s="45">
        <v>12.999642</v>
      </c>
      <c r="F8" s="45">
        <v>3657.400009</v>
      </c>
      <c r="G8" s="154">
        <v>-3507.7553749999997</v>
      </c>
      <c r="H8" s="45">
        <v>39808.713772000003</v>
      </c>
      <c r="J8" s="16"/>
      <c r="K8" s="16"/>
    </row>
    <row r="9" spans="1:11" x14ac:dyDescent="0.25">
      <c r="A9" s="58" t="s">
        <v>43</v>
      </c>
      <c r="B9" s="45">
        <v>0</v>
      </c>
      <c r="C9" s="154">
        <v>10884.462212</v>
      </c>
      <c r="D9" s="45">
        <v>0</v>
      </c>
      <c r="E9" s="45">
        <v>0</v>
      </c>
      <c r="F9" s="45">
        <v>0</v>
      </c>
      <c r="G9" s="154">
        <v>0</v>
      </c>
      <c r="H9" s="45">
        <v>10884.462212</v>
      </c>
      <c r="J9" s="16"/>
      <c r="K9" s="16"/>
    </row>
    <row r="10" spans="1:11" x14ac:dyDescent="0.25">
      <c r="A10" s="68" t="s">
        <v>44</v>
      </c>
      <c r="B10" s="45">
        <v>0</v>
      </c>
      <c r="C10" s="154">
        <v>2407.7016450000001</v>
      </c>
      <c r="D10" s="45">
        <v>0</v>
      </c>
      <c r="E10" s="45">
        <v>0</v>
      </c>
      <c r="F10" s="45">
        <v>0</v>
      </c>
      <c r="G10" s="154">
        <v>0</v>
      </c>
      <c r="H10" s="45">
        <v>2407.7016450000001</v>
      </c>
      <c r="J10" s="16"/>
      <c r="K10" s="16"/>
    </row>
    <row r="11" spans="1:11" x14ac:dyDescent="0.25">
      <c r="A11" s="58" t="s">
        <v>45</v>
      </c>
      <c r="B11" s="45">
        <v>95.725065999999998</v>
      </c>
      <c r="C11" s="154">
        <v>5432.3603569999996</v>
      </c>
      <c r="D11" s="45">
        <v>0</v>
      </c>
      <c r="E11" s="45">
        <v>0</v>
      </c>
      <c r="F11" s="45">
        <v>0</v>
      </c>
      <c r="G11" s="154">
        <v>0</v>
      </c>
      <c r="H11" s="45">
        <v>5528.0854230000004</v>
      </c>
      <c r="J11" s="16"/>
      <c r="K11" s="16"/>
    </row>
    <row r="12" spans="1:11" x14ac:dyDescent="0.25">
      <c r="A12" s="58" t="s">
        <v>46</v>
      </c>
      <c r="B12" s="45">
        <v>-1.9999999999999999E-6</v>
      </c>
      <c r="C12" s="154">
        <v>462.207875</v>
      </c>
      <c r="D12" s="45">
        <v>0</v>
      </c>
      <c r="E12" s="45">
        <v>0</v>
      </c>
      <c r="F12" s="45">
        <v>0</v>
      </c>
      <c r="G12" s="154">
        <v>-146.112607</v>
      </c>
      <c r="H12" s="45">
        <v>316.09526899999997</v>
      </c>
      <c r="J12" s="16"/>
      <c r="K12" s="16"/>
    </row>
    <row r="13" spans="1:11" x14ac:dyDescent="0.25">
      <c r="A13" s="57" t="s">
        <v>47</v>
      </c>
      <c r="B13" s="45">
        <v>220.13105200000001</v>
      </c>
      <c r="C13" s="154">
        <v>129.30810199999999</v>
      </c>
      <c r="D13" s="45">
        <v>0</v>
      </c>
      <c r="E13" s="45">
        <v>0</v>
      </c>
      <c r="F13" s="45">
        <v>0</v>
      </c>
      <c r="G13" s="154">
        <v>0</v>
      </c>
      <c r="H13" s="45">
        <v>349.43915399999997</v>
      </c>
      <c r="J13" s="16"/>
      <c r="K13" s="16"/>
    </row>
    <row r="14" spans="1:11" x14ac:dyDescent="0.25">
      <c r="A14" s="57" t="s">
        <v>48</v>
      </c>
      <c r="B14" s="45">
        <v>147.98254</v>
      </c>
      <c r="C14" s="154">
        <v>393.54521799999998</v>
      </c>
      <c r="D14" s="45">
        <v>25.962032000000001</v>
      </c>
      <c r="E14" s="45">
        <v>35.786078000000003</v>
      </c>
      <c r="F14" s="45">
        <v>-89.971925999999996</v>
      </c>
      <c r="G14" s="154">
        <v>-20.184740000000001</v>
      </c>
      <c r="H14" s="45">
        <v>493.11920199999997</v>
      </c>
      <c r="J14" s="16"/>
      <c r="K14" s="16"/>
    </row>
    <row r="15" spans="1:11" x14ac:dyDescent="0.25">
      <c r="A15" s="57" t="s">
        <v>49</v>
      </c>
      <c r="B15" s="90">
        <v>53.323309999999999</v>
      </c>
      <c r="C15" s="155">
        <v>1046.975993</v>
      </c>
      <c r="D15" s="90">
        <v>91.733879999999999</v>
      </c>
      <c r="E15" s="90">
        <v>77.509221999999994</v>
      </c>
      <c r="F15" s="90">
        <v>2324.2874729999999</v>
      </c>
      <c r="G15" s="155">
        <v>0</v>
      </c>
      <c r="H15" s="90">
        <v>3593.829878</v>
      </c>
      <c r="J15" s="16"/>
      <c r="K15" s="16"/>
    </row>
    <row r="16" spans="1:11" s="19" customFormat="1" x14ac:dyDescent="0.25">
      <c r="A16" s="117" t="s">
        <v>50</v>
      </c>
      <c r="B16" s="85">
        <f>SUM(B4:B15)</f>
        <v>9240.6206910000019</v>
      </c>
      <c r="C16" s="156">
        <f t="shared" ref="C16:H16" si="0">SUM(C4:C15)</f>
        <v>53019.184739999997</v>
      </c>
      <c r="D16" s="85">
        <f t="shared" si="0"/>
        <v>179.73179500000001</v>
      </c>
      <c r="E16" s="85">
        <f t="shared" si="0"/>
        <v>331.78483699999998</v>
      </c>
      <c r="F16" s="85">
        <f t="shared" si="0"/>
        <v>6210.2124399999993</v>
      </c>
      <c r="G16" s="156">
        <f t="shared" si="0"/>
        <v>-3889.81711</v>
      </c>
      <c r="H16" s="85">
        <f t="shared" si="0"/>
        <v>65091.761111</v>
      </c>
      <c r="J16" s="89"/>
      <c r="K16" s="89"/>
    </row>
    <row r="17" spans="1:11" x14ac:dyDescent="0.25">
      <c r="A17" s="69"/>
      <c r="B17" s="45"/>
      <c r="C17" s="154"/>
      <c r="D17" s="45"/>
      <c r="E17" s="45"/>
      <c r="F17" s="45"/>
      <c r="G17" s="154"/>
      <c r="H17" s="45"/>
      <c r="J17" s="16"/>
      <c r="K17" s="16"/>
    </row>
    <row r="18" spans="1:11" x14ac:dyDescent="0.25">
      <c r="A18" s="69" t="s">
        <v>52</v>
      </c>
      <c r="B18" s="45">
        <v>2203.5261169999999</v>
      </c>
      <c r="C18" s="154">
        <v>3214.8789109999998</v>
      </c>
      <c r="D18" s="45">
        <v>162.54156499999999</v>
      </c>
      <c r="E18" s="45">
        <v>51.026767</v>
      </c>
      <c r="F18" s="45">
        <v>680.38534600000003</v>
      </c>
      <c r="G18" s="154">
        <v>-29.563556999999999</v>
      </c>
      <c r="H18" s="45">
        <v>6282.7951489999996</v>
      </c>
      <c r="J18" s="16"/>
      <c r="K18" s="16"/>
    </row>
    <row r="19" spans="1:11" x14ac:dyDescent="0.25">
      <c r="A19" s="86" t="s">
        <v>53</v>
      </c>
      <c r="B19" s="91">
        <v>4.4073859999999998</v>
      </c>
      <c r="C19" s="157">
        <v>26.241965</v>
      </c>
      <c r="D19" s="91">
        <v>0</v>
      </c>
      <c r="E19" s="91">
        <v>0.13456899999999999</v>
      </c>
      <c r="F19" s="91">
        <v>-13.466091</v>
      </c>
      <c r="G19" s="157">
        <v>0</v>
      </c>
      <c r="H19" s="91">
        <v>17.317829</v>
      </c>
      <c r="J19" s="16"/>
      <c r="K19" s="16"/>
    </row>
    <row r="20" spans="1:11" s="19" customFormat="1" x14ac:dyDescent="0.25">
      <c r="A20" s="84" t="s">
        <v>4</v>
      </c>
      <c r="B20" s="85">
        <f>+B18+B19</f>
        <v>2207.9335029999997</v>
      </c>
      <c r="C20" s="156">
        <f t="shared" ref="C20:H20" si="1">+C18+C19</f>
        <v>3241.120876</v>
      </c>
      <c r="D20" s="85">
        <f t="shared" si="1"/>
        <v>162.54156499999999</v>
      </c>
      <c r="E20" s="85">
        <f t="shared" si="1"/>
        <v>51.161335999999999</v>
      </c>
      <c r="F20" s="85">
        <f t="shared" si="1"/>
        <v>666.91925500000002</v>
      </c>
      <c r="G20" s="156">
        <f t="shared" si="1"/>
        <v>-29.563556999999999</v>
      </c>
      <c r="H20" s="85">
        <f t="shared" si="1"/>
        <v>6300.1129779999992</v>
      </c>
      <c r="J20" s="89"/>
      <c r="K20" s="89"/>
    </row>
    <row r="21" spans="1:11" x14ac:dyDescent="0.25">
      <c r="A21" s="57"/>
      <c r="B21" s="45"/>
      <c r="C21" s="154"/>
      <c r="D21" s="45"/>
      <c r="E21" s="45"/>
      <c r="F21" s="45"/>
      <c r="G21" s="154"/>
      <c r="H21" s="45"/>
      <c r="J21" s="16"/>
      <c r="K21" s="16"/>
    </row>
    <row r="22" spans="1:11" x14ac:dyDescent="0.25">
      <c r="A22" s="57" t="s">
        <v>54</v>
      </c>
      <c r="B22" s="45">
        <v>93.391152000000005</v>
      </c>
      <c r="C22" s="154">
        <v>0</v>
      </c>
      <c r="D22" s="45">
        <v>0</v>
      </c>
      <c r="E22" s="45">
        <v>0</v>
      </c>
      <c r="F22" s="45">
        <v>2044.7436250000001</v>
      </c>
      <c r="G22" s="154">
        <v>-93.391152000000005</v>
      </c>
      <c r="H22" s="45">
        <v>2044.7436250000001</v>
      </c>
      <c r="J22" s="16"/>
      <c r="K22" s="16"/>
    </row>
    <row r="23" spans="1:11" x14ac:dyDescent="0.25">
      <c r="A23" s="57" t="s">
        <v>55</v>
      </c>
      <c r="B23" s="45">
        <v>6265.1656169999997</v>
      </c>
      <c r="C23" s="154">
        <v>28330.496348000001</v>
      </c>
      <c r="D23" s="45">
        <v>0</v>
      </c>
      <c r="E23" s="45">
        <v>0</v>
      </c>
      <c r="F23" s="45">
        <v>0</v>
      </c>
      <c r="G23" s="154">
        <v>-2710.5041460000002</v>
      </c>
      <c r="H23" s="45">
        <v>31885.157819</v>
      </c>
      <c r="J23" s="16"/>
      <c r="K23" s="16"/>
    </row>
    <row r="24" spans="1:11" x14ac:dyDescent="0.25">
      <c r="A24" s="64" t="s">
        <v>56</v>
      </c>
      <c r="B24" s="45">
        <v>0</v>
      </c>
      <c r="C24" s="154">
        <v>11520.787904000001</v>
      </c>
      <c r="D24" s="45">
        <v>0</v>
      </c>
      <c r="E24" s="45">
        <v>0</v>
      </c>
      <c r="F24" s="45">
        <v>0</v>
      </c>
      <c r="G24" s="154">
        <v>0</v>
      </c>
      <c r="H24" s="45">
        <v>11520.787904000001</v>
      </c>
      <c r="J24" s="16"/>
      <c r="K24" s="16"/>
    </row>
    <row r="25" spans="1:11" x14ac:dyDescent="0.25">
      <c r="A25" s="57" t="s">
        <v>57</v>
      </c>
      <c r="B25" s="45">
        <v>0</v>
      </c>
      <c r="C25" s="154">
        <v>2407.701646</v>
      </c>
      <c r="D25" s="45">
        <v>0</v>
      </c>
      <c r="E25" s="45">
        <v>0</v>
      </c>
      <c r="F25" s="45">
        <v>0</v>
      </c>
      <c r="G25" s="154">
        <v>0</v>
      </c>
      <c r="H25" s="45">
        <v>2407.701646</v>
      </c>
      <c r="J25" s="16"/>
      <c r="K25" s="16"/>
    </row>
    <row r="26" spans="1:11" x14ac:dyDescent="0.25">
      <c r="A26" s="57" t="s">
        <v>58</v>
      </c>
      <c r="B26" s="45">
        <v>0</v>
      </c>
      <c r="C26" s="154">
        <v>0</v>
      </c>
      <c r="D26" s="45">
        <v>0</v>
      </c>
      <c r="E26" s="45">
        <v>0</v>
      </c>
      <c r="F26" s="45">
        <v>2730.9615779999999</v>
      </c>
      <c r="G26" s="154">
        <v>0</v>
      </c>
      <c r="H26" s="45">
        <v>2730.9615779999999</v>
      </c>
      <c r="J26" s="16"/>
      <c r="K26" s="16"/>
    </row>
    <row r="27" spans="1:11" x14ac:dyDescent="0.25">
      <c r="A27" s="57" t="s">
        <v>59</v>
      </c>
      <c r="B27" s="45">
        <v>0.94073200000000001</v>
      </c>
      <c r="C27" s="154">
        <v>9.9389190000000003</v>
      </c>
      <c r="D27" s="45">
        <v>0</v>
      </c>
      <c r="E27" s="45">
        <v>0</v>
      </c>
      <c r="F27" s="45">
        <v>1.7814000000000001</v>
      </c>
      <c r="G27" s="154">
        <v>0</v>
      </c>
      <c r="H27" s="45">
        <v>12.907677</v>
      </c>
      <c r="J27" s="16"/>
      <c r="K27" s="16"/>
    </row>
    <row r="28" spans="1:11" x14ac:dyDescent="0.25">
      <c r="A28" s="57" t="s">
        <v>60</v>
      </c>
      <c r="B28" s="45">
        <v>0.67600000000000005</v>
      </c>
      <c r="C28" s="154">
        <v>252.98708500000001</v>
      </c>
      <c r="D28" s="45">
        <v>0</v>
      </c>
      <c r="E28" s="45">
        <v>203.21397300000001</v>
      </c>
      <c r="F28" s="45">
        <v>314.04689100000002</v>
      </c>
      <c r="G28" s="154">
        <v>-501.16904599999998</v>
      </c>
      <c r="H28" s="45">
        <v>269.75490300000001</v>
      </c>
      <c r="J28" s="16"/>
      <c r="K28" s="16"/>
    </row>
    <row r="29" spans="1:11" x14ac:dyDescent="0.25">
      <c r="A29" s="57" t="s">
        <v>45</v>
      </c>
      <c r="B29" s="45">
        <v>297.70455299999998</v>
      </c>
      <c r="C29" s="154">
        <v>4850.9068749999997</v>
      </c>
      <c r="D29" s="45">
        <v>0</v>
      </c>
      <c r="E29" s="45">
        <v>0</v>
      </c>
      <c r="F29" s="45">
        <v>0</v>
      </c>
      <c r="G29" s="154">
        <v>0</v>
      </c>
      <c r="H29" s="45">
        <v>5148.6114280000002</v>
      </c>
      <c r="J29" s="16"/>
      <c r="K29" s="16"/>
    </row>
    <row r="30" spans="1:11" x14ac:dyDescent="0.25">
      <c r="A30" s="57" t="s">
        <v>61</v>
      </c>
      <c r="B30" s="45">
        <v>7.3363810000000003</v>
      </c>
      <c r="C30" s="154">
        <v>0</v>
      </c>
      <c r="D30" s="45">
        <v>5.4580679999999999</v>
      </c>
      <c r="E30" s="45">
        <v>8.4535070000000001</v>
      </c>
      <c r="F30" s="45">
        <v>122.907371</v>
      </c>
      <c r="G30" s="154">
        <v>-144.155327</v>
      </c>
      <c r="H30" s="45">
        <v>0</v>
      </c>
      <c r="J30" s="16"/>
      <c r="K30" s="16"/>
    </row>
    <row r="31" spans="1:11" x14ac:dyDescent="0.25">
      <c r="A31" s="57" t="s">
        <v>62</v>
      </c>
      <c r="B31" s="45">
        <v>11.606303</v>
      </c>
      <c r="C31" s="154">
        <v>1771.2030420000001</v>
      </c>
      <c r="D31" s="45">
        <v>0</v>
      </c>
      <c r="E31" s="45">
        <v>0</v>
      </c>
      <c r="F31" s="45">
        <v>200.105333</v>
      </c>
      <c r="G31" s="154">
        <v>0</v>
      </c>
      <c r="H31" s="45">
        <v>1982.9146780000001</v>
      </c>
      <c r="J31" s="16"/>
      <c r="K31" s="16"/>
    </row>
    <row r="32" spans="1:11" x14ac:dyDescent="0.25">
      <c r="A32" s="57" t="s">
        <v>63</v>
      </c>
      <c r="B32" s="90">
        <v>355.90931</v>
      </c>
      <c r="C32" s="155">
        <v>634.04210499999999</v>
      </c>
      <c r="D32" s="90">
        <v>11.702159</v>
      </c>
      <c r="E32" s="90">
        <v>68.839408999999989</v>
      </c>
      <c r="F32" s="90">
        <v>128.74697499999999</v>
      </c>
      <c r="G32" s="155">
        <v>-411.03387300000003</v>
      </c>
      <c r="H32" s="90">
        <v>788.10608500000001</v>
      </c>
      <c r="J32" s="16"/>
      <c r="K32" s="16"/>
    </row>
    <row r="33" spans="1:11" s="19" customFormat="1" x14ac:dyDescent="0.25">
      <c r="A33" s="118" t="s">
        <v>64</v>
      </c>
      <c r="B33" s="85">
        <f>SUM(B22:B32)</f>
        <v>7032.7300479999994</v>
      </c>
      <c r="C33" s="156">
        <f t="shared" ref="C33:H33" si="2">SUM(C22:C32)</f>
        <v>49778.063924000002</v>
      </c>
      <c r="D33" s="85">
        <f t="shared" si="2"/>
        <v>17.160226999999999</v>
      </c>
      <c r="E33" s="85">
        <f t="shared" si="2"/>
        <v>280.506889</v>
      </c>
      <c r="F33" s="85">
        <f t="shared" si="2"/>
        <v>5543.293173</v>
      </c>
      <c r="G33" s="156">
        <f t="shared" si="2"/>
        <v>-3860.2535440000001</v>
      </c>
      <c r="H33" s="85">
        <f t="shared" si="2"/>
        <v>58791.647343000011</v>
      </c>
      <c r="J33" s="16"/>
      <c r="K33" s="89"/>
    </row>
    <row r="34" spans="1:11" ht="15.75" thickBot="1" x14ac:dyDescent="0.3">
      <c r="A34" s="87"/>
      <c r="B34" s="96"/>
      <c r="C34" s="158"/>
      <c r="D34" s="96"/>
      <c r="E34" s="96"/>
      <c r="F34" s="96"/>
      <c r="G34" s="158"/>
      <c r="H34" s="96"/>
      <c r="J34" s="16"/>
      <c r="K34" s="16"/>
    </row>
    <row r="35" spans="1:11" x14ac:dyDescent="0.25">
      <c r="A35" s="35" t="s">
        <v>65</v>
      </c>
      <c r="B35" s="88">
        <v>9240.6635509999996</v>
      </c>
      <c r="C35" s="159">
        <v>53019.184800000003</v>
      </c>
      <c r="D35" s="88">
        <v>179.73180099999999</v>
      </c>
      <c r="E35" s="88">
        <v>331.784851</v>
      </c>
      <c r="F35" s="88">
        <v>6210.2124290000002</v>
      </c>
      <c r="G35" s="159">
        <v>-3889.817102</v>
      </c>
      <c r="H35" s="88">
        <v>65091.760329999997</v>
      </c>
      <c r="J35" s="16"/>
      <c r="K35" s="16"/>
    </row>
    <row r="36" spans="1:11" x14ac:dyDescent="0.25">
      <c r="A36" s="9"/>
      <c r="B36" s="6"/>
      <c r="C36" s="160"/>
      <c r="D36" s="6"/>
      <c r="E36" s="6"/>
      <c r="F36" s="6"/>
      <c r="G36" s="160"/>
      <c r="H36" s="6"/>
      <c r="J36" s="16"/>
    </row>
    <row r="37" spans="1:11" x14ac:dyDescent="0.25">
      <c r="A37" s="127" t="s">
        <v>116</v>
      </c>
      <c r="B37" s="6"/>
      <c r="C37" s="160"/>
      <c r="D37" s="6"/>
      <c r="E37" s="6"/>
      <c r="F37" s="6"/>
      <c r="G37" s="160"/>
      <c r="H37" s="6"/>
      <c r="J37" s="16"/>
    </row>
    <row r="38" spans="1:11" x14ac:dyDescent="0.25">
      <c r="A38" s="128" t="s">
        <v>38</v>
      </c>
      <c r="B38" s="45">
        <v>3.3241170000000002</v>
      </c>
      <c r="C38" s="154">
        <v>0</v>
      </c>
      <c r="D38" s="45">
        <v>0</v>
      </c>
      <c r="E38" s="45">
        <v>1.454453</v>
      </c>
      <c r="F38" s="45">
        <v>0</v>
      </c>
      <c r="G38" s="154">
        <v>0</v>
      </c>
      <c r="H38" s="45">
        <v>5.1472170000000004</v>
      </c>
      <c r="J38" s="16"/>
    </row>
    <row r="39" spans="1:11" ht="15.75" thickBot="1" x14ac:dyDescent="0.3">
      <c r="A39" s="128" t="s">
        <v>39</v>
      </c>
      <c r="B39" s="96">
        <v>0</v>
      </c>
      <c r="C39" s="158">
        <v>0.86560499999999996</v>
      </c>
      <c r="D39" s="96">
        <v>0</v>
      </c>
      <c r="E39" s="96">
        <v>3.2939790000000002</v>
      </c>
      <c r="F39" s="96">
        <v>6.0885259999999999</v>
      </c>
      <c r="G39" s="158">
        <v>0</v>
      </c>
      <c r="H39" s="96">
        <v>10.299123</v>
      </c>
      <c r="J39" s="16"/>
    </row>
    <row r="40" spans="1:11" x14ac:dyDescent="0.25">
      <c r="A40" s="129" t="s">
        <v>117</v>
      </c>
      <c r="B40" s="88">
        <f>(B38)+(B39)</f>
        <v>3.3241170000000002</v>
      </c>
      <c r="C40" s="159">
        <f t="shared" ref="C40:H40" si="3">(C38)+(C39)</f>
        <v>0.86560499999999996</v>
      </c>
      <c r="D40" s="88">
        <f t="shared" si="3"/>
        <v>0</v>
      </c>
      <c r="E40" s="88">
        <f t="shared" si="3"/>
        <v>4.7484320000000002</v>
      </c>
      <c r="F40" s="88">
        <f t="shared" si="3"/>
        <v>6.0885259999999999</v>
      </c>
      <c r="G40" s="159">
        <f t="shared" si="3"/>
        <v>0</v>
      </c>
      <c r="H40" s="88">
        <f t="shared" si="3"/>
        <v>15.446339999999999</v>
      </c>
      <c r="J40" s="16"/>
    </row>
    <row r="41" spans="1:11" x14ac:dyDescent="0.25">
      <c r="A41" s="1"/>
      <c r="B41" s="30"/>
      <c r="C41" s="30"/>
      <c r="D41" s="30"/>
      <c r="E41" s="30"/>
      <c r="F41" s="30"/>
      <c r="G41" s="30"/>
      <c r="H41" s="30"/>
      <c r="J41" s="16"/>
    </row>
    <row r="42" spans="1:11" ht="68.25" customHeight="1" x14ac:dyDescent="0.25">
      <c r="A42" s="13" t="s">
        <v>24</v>
      </c>
      <c r="B42" s="17" t="s">
        <v>5</v>
      </c>
      <c r="C42" s="152" t="s">
        <v>6</v>
      </c>
      <c r="D42" s="17" t="s">
        <v>23</v>
      </c>
      <c r="E42" s="17" t="s">
        <v>7</v>
      </c>
      <c r="F42" s="17" t="s">
        <v>8</v>
      </c>
      <c r="G42" s="152" t="s">
        <v>9</v>
      </c>
      <c r="H42" s="17" t="s">
        <v>10</v>
      </c>
      <c r="J42" s="16"/>
      <c r="K42" s="16"/>
    </row>
    <row r="43" spans="1:11" x14ac:dyDescent="0.25">
      <c r="A43" s="10"/>
      <c r="B43" s="2"/>
      <c r="C43" s="161"/>
      <c r="D43" s="2"/>
      <c r="E43" s="2"/>
      <c r="F43" s="2"/>
      <c r="G43" s="161"/>
      <c r="H43" s="2"/>
      <c r="J43" s="16"/>
      <c r="K43" s="16"/>
    </row>
    <row r="44" spans="1:11" x14ac:dyDescent="0.25">
      <c r="A44" s="57" t="s">
        <v>38</v>
      </c>
      <c r="B44" s="55">
        <v>30.4556</v>
      </c>
      <c r="C44" s="162">
        <v>67.839110000000005</v>
      </c>
      <c r="D44" s="55">
        <v>40.773926000000003</v>
      </c>
      <c r="E44" s="55">
        <v>183.150668</v>
      </c>
      <c r="F44" s="55">
        <v>0</v>
      </c>
      <c r="G44" s="162">
        <v>0</v>
      </c>
      <c r="H44" s="55">
        <v>322.21930300000002</v>
      </c>
      <c r="J44" s="16"/>
      <c r="K44" s="16"/>
    </row>
    <row r="45" spans="1:11" x14ac:dyDescent="0.25">
      <c r="A45" s="57" t="s">
        <v>39</v>
      </c>
      <c r="B45" s="55">
        <v>0</v>
      </c>
      <c r="C45" s="162">
        <v>637.44736799999998</v>
      </c>
      <c r="D45" s="55">
        <v>0</v>
      </c>
      <c r="E45" s="55">
        <v>12.721245</v>
      </c>
      <c r="F45" s="55">
        <v>238.23528300000001</v>
      </c>
      <c r="G45" s="162">
        <v>-209.383352</v>
      </c>
      <c r="H45" s="55">
        <v>679.02054399999997</v>
      </c>
      <c r="J45" s="16"/>
      <c r="K45" s="16"/>
    </row>
    <row r="46" spans="1:11" x14ac:dyDescent="0.25">
      <c r="A46" s="57" t="s">
        <v>40</v>
      </c>
      <c r="B46" s="55">
        <v>48.609467000000002</v>
      </c>
      <c r="C46" s="162">
        <v>615.86175100000003</v>
      </c>
      <c r="D46" s="55">
        <v>0</v>
      </c>
      <c r="E46" s="55">
        <v>0</v>
      </c>
      <c r="F46" s="55">
        <v>0</v>
      </c>
      <c r="G46" s="162">
        <v>0</v>
      </c>
      <c r="H46" s="55">
        <v>664.47121800000002</v>
      </c>
      <c r="J46" s="16"/>
      <c r="K46" s="16"/>
    </row>
    <row r="47" spans="1:11" x14ac:dyDescent="0.25">
      <c r="A47" s="57" t="s">
        <v>41</v>
      </c>
      <c r="B47" s="55">
        <v>0</v>
      </c>
      <c r="C47" s="162">
        <v>2.9955059999999998</v>
      </c>
      <c r="D47" s="55">
        <v>0</v>
      </c>
      <c r="E47" s="55">
        <v>9.4794879999999999</v>
      </c>
      <c r="F47" s="55">
        <v>66.300058000000007</v>
      </c>
      <c r="G47" s="162">
        <v>0</v>
      </c>
      <c r="H47" s="55">
        <v>78.775056000000006</v>
      </c>
      <c r="J47" s="16"/>
      <c r="K47" s="16"/>
    </row>
    <row r="48" spans="1:11" x14ac:dyDescent="0.25">
      <c r="A48" s="57" t="s">
        <v>42</v>
      </c>
      <c r="B48" s="55">
        <v>7930.8346110000002</v>
      </c>
      <c r="C48" s="162">
        <v>31225.335610999999</v>
      </c>
      <c r="D48" s="55">
        <v>22.242706999999999</v>
      </c>
      <c r="E48" s="55">
        <v>14.597711</v>
      </c>
      <c r="F48" s="55">
        <v>5257.6003309999996</v>
      </c>
      <c r="G48" s="162">
        <v>-3373.2309300000002</v>
      </c>
      <c r="H48" s="55">
        <v>41077.380040999997</v>
      </c>
      <c r="J48" s="16"/>
      <c r="K48" s="16"/>
    </row>
    <row r="49" spans="1:11" x14ac:dyDescent="0.25">
      <c r="A49" s="57" t="s">
        <v>43</v>
      </c>
      <c r="B49" s="55">
        <v>0</v>
      </c>
      <c r="C49" s="162">
        <v>9911.6744259999996</v>
      </c>
      <c r="D49" s="55">
        <v>0</v>
      </c>
      <c r="E49" s="55">
        <v>0</v>
      </c>
      <c r="F49" s="55">
        <v>0</v>
      </c>
      <c r="G49" s="162">
        <v>0</v>
      </c>
      <c r="H49" s="55">
        <v>9911.6744259999996</v>
      </c>
      <c r="J49" s="16"/>
      <c r="K49" s="16"/>
    </row>
    <row r="50" spans="1:11" x14ac:dyDescent="0.25">
      <c r="A50" s="57" t="s">
        <v>44</v>
      </c>
      <c r="B50" s="55">
        <v>0</v>
      </c>
      <c r="C50" s="162">
        <v>2027.1472670000001</v>
      </c>
      <c r="D50" s="55">
        <v>0</v>
      </c>
      <c r="E50" s="55">
        <v>0</v>
      </c>
      <c r="F50" s="55">
        <v>0</v>
      </c>
      <c r="G50" s="162">
        <v>0</v>
      </c>
      <c r="H50" s="55">
        <v>2027.1472670000001</v>
      </c>
      <c r="J50" s="16"/>
      <c r="K50" s="16"/>
    </row>
    <row r="51" spans="1:11" x14ac:dyDescent="0.25">
      <c r="A51" s="57" t="s">
        <v>45</v>
      </c>
      <c r="B51" s="55">
        <v>195.378119</v>
      </c>
      <c r="C51" s="162">
        <v>5562.7519730000004</v>
      </c>
      <c r="D51" s="55">
        <v>0</v>
      </c>
      <c r="E51" s="55">
        <v>0</v>
      </c>
      <c r="F51" s="55">
        <v>3.2444289999999998</v>
      </c>
      <c r="G51" s="162">
        <v>0</v>
      </c>
      <c r="H51" s="55">
        <v>5761.3745209999997</v>
      </c>
      <c r="J51" s="16"/>
      <c r="K51" s="16"/>
    </row>
    <row r="52" spans="1:11" x14ac:dyDescent="0.25">
      <c r="A52" s="57" t="s">
        <v>46</v>
      </c>
      <c r="B52" s="55">
        <v>-1.9999999999999999E-6</v>
      </c>
      <c r="C52" s="162">
        <v>759.95434999999998</v>
      </c>
      <c r="D52" s="55">
        <v>0</v>
      </c>
      <c r="E52" s="55">
        <v>0</v>
      </c>
      <c r="F52" s="55">
        <v>0</v>
      </c>
      <c r="G52" s="162">
        <v>-427.79591900000003</v>
      </c>
      <c r="H52" s="55">
        <v>332.15843100000001</v>
      </c>
      <c r="J52" s="16"/>
      <c r="K52" s="16"/>
    </row>
    <row r="53" spans="1:11" x14ac:dyDescent="0.25">
      <c r="A53" s="57" t="s">
        <v>47</v>
      </c>
      <c r="B53" s="55">
        <v>247.597601</v>
      </c>
      <c r="C53" s="162">
        <v>133.03961100000001</v>
      </c>
      <c r="D53" s="55">
        <v>0</v>
      </c>
      <c r="E53" s="55">
        <v>0</v>
      </c>
      <c r="F53" s="55">
        <v>0</v>
      </c>
      <c r="G53" s="162">
        <v>0</v>
      </c>
      <c r="H53" s="55">
        <v>380.63721199999998</v>
      </c>
      <c r="J53" s="16"/>
      <c r="K53" s="16"/>
    </row>
    <row r="54" spans="1:11" x14ac:dyDescent="0.25">
      <c r="A54" s="57" t="s">
        <v>48</v>
      </c>
      <c r="B54" s="55">
        <v>28.422018999999999</v>
      </c>
      <c r="C54" s="162">
        <v>341.54261200000002</v>
      </c>
      <c r="D54" s="55">
        <v>26.330704999999998</v>
      </c>
      <c r="E54" s="55">
        <v>49.780768000000002</v>
      </c>
      <c r="F54" s="55">
        <v>40.406067999999998</v>
      </c>
      <c r="G54" s="162">
        <v>-26.468139000000001</v>
      </c>
      <c r="H54" s="55">
        <v>460.01403299999998</v>
      </c>
      <c r="J54" s="16"/>
      <c r="K54" s="16"/>
    </row>
    <row r="55" spans="1:11" x14ac:dyDescent="0.25">
      <c r="A55" s="57" t="s">
        <v>49</v>
      </c>
      <c r="B55" s="93">
        <v>262.47142000000002</v>
      </c>
      <c r="C55" s="163">
        <v>1720.895524</v>
      </c>
      <c r="D55" s="93">
        <v>84.874951999999993</v>
      </c>
      <c r="E55" s="93">
        <v>46.064768999999998</v>
      </c>
      <c r="F55" s="93">
        <v>131.56640999999999</v>
      </c>
      <c r="G55" s="163">
        <v>0</v>
      </c>
      <c r="H55" s="93">
        <v>2245.873075</v>
      </c>
      <c r="J55" s="16"/>
      <c r="K55" s="16"/>
    </row>
    <row r="56" spans="1:11" s="19" customFormat="1" x14ac:dyDescent="0.25">
      <c r="A56" s="59" t="s">
        <v>50</v>
      </c>
      <c r="B56" s="92">
        <v>8743.7688390000003</v>
      </c>
      <c r="C56" s="164">
        <v>53006.485109000001</v>
      </c>
      <c r="D56" s="92">
        <v>174.22228999999999</v>
      </c>
      <c r="E56" s="92">
        <v>315.79464899999999</v>
      </c>
      <c r="F56" s="92">
        <v>5737.3525799999998</v>
      </c>
      <c r="G56" s="164">
        <v>-4036.8783400000002</v>
      </c>
      <c r="H56" s="92">
        <v>63940.745127000002</v>
      </c>
      <c r="J56" s="89"/>
      <c r="K56" s="89"/>
    </row>
    <row r="57" spans="1:11" x14ac:dyDescent="0.25">
      <c r="A57" s="57"/>
      <c r="B57" s="55"/>
      <c r="C57" s="162"/>
      <c r="D57" s="55"/>
      <c r="E57" s="55"/>
      <c r="F57" s="55"/>
      <c r="G57" s="162"/>
      <c r="H57" s="55"/>
      <c r="J57" s="16"/>
      <c r="K57" s="16"/>
    </row>
    <row r="58" spans="1:11" x14ac:dyDescent="0.25">
      <c r="A58" s="57" t="s">
        <v>52</v>
      </c>
      <c r="B58" s="55">
        <v>2329.3955120000001</v>
      </c>
      <c r="C58" s="162">
        <v>3287.696011</v>
      </c>
      <c r="D58" s="55">
        <v>150.35872000000001</v>
      </c>
      <c r="E58" s="55">
        <v>45.206184999999998</v>
      </c>
      <c r="F58" s="55">
        <v>265.58193399999999</v>
      </c>
      <c r="G58" s="162">
        <v>30.707841000000002</v>
      </c>
      <c r="H58" s="55">
        <v>6108.9462030000004</v>
      </c>
      <c r="J58" s="16"/>
      <c r="K58" s="16"/>
    </row>
    <row r="59" spans="1:11" x14ac:dyDescent="0.25">
      <c r="A59" s="57" t="s">
        <v>53</v>
      </c>
      <c r="B59" s="93">
        <v>3.8486159999999998</v>
      </c>
      <c r="C59" s="163">
        <v>21.837064000000002</v>
      </c>
      <c r="D59" s="93">
        <v>0</v>
      </c>
      <c r="E59" s="93">
        <v>0</v>
      </c>
      <c r="F59" s="93">
        <v>1.0299830000000001</v>
      </c>
      <c r="G59" s="163">
        <v>0</v>
      </c>
      <c r="H59" s="93">
        <v>26.955431000000001</v>
      </c>
      <c r="J59" s="16"/>
      <c r="K59" s="16"/>
    </row>
    <row r="60" spans="1:11" s="19" customFormat="1" x14ac:dyDescent="0.25">
      <c r="A60" s="59" t="s">
        <v>4</v>
      </c>
      <c r="B60" s="92">
        <f>+B58+B59</f>
        <v>2333.2441280000003</v>
      </c>
      <c r="C60" s="164">
        <f t="shared" ref="C60:H60" si="4">+C58+C59</f>
        <v>3309.5330749999998</v>
      </c>
      <c r="D60" s="92">
        <f t="shared" si="4"/>
        <v>150.35872000000001</v>
      </c>
      <c r="E60" s="92">
        <f t="shared" si="4"/>
        <v>45.206184999999998</v>
      </c>
      <c r="F60" s="92">
        <f t="shared" si="4"/>
        <v>266.61191700000001</v>
      </c>
      <c r="G60" s="164">
        <f t="shared" si="4"/>
        <v>30.707841000000002</v>
      </c>
      <c r="H60" s="92">
        <f t="shared" si="4"/>
        <v>6135.9016340000007</v>
      </c>
      <c r="J60" s="89"/>
      <c r="K60" s="89"/>
    </row>
    <row r="61" spans="1:11" x14ac:dyDescent="0.25">
      <c r="A61" s="57"/>
      <c r="B61" s="55"/>
      <c r="C61" s="162"/>
      <c r="D61" s="55"/>
      <c r="E61" s="55"/>
      <c r="F61" s="55"/>
      <c r="G61" s="162"/>
      <c r="H61" s="55"/>
      <c r="J61" s="16"/>
      <c r="K61" s="16"/>
    </row>
    <row r="62" spans="1:11" x14ac:dyDescent="0.25">
      <c r="A62" s="57" t="s">
        <v>54</v>
      </c>
      <c r="B62" s="55">
        <v>71.709249999999997</v>
      </c>
      <c r="C62" s="162">
        <v>0</v>
      </c>
      <c r="D62" s="55">
        <v>0</v>
      </c>
      <c r="E62" s="55">
        <v>0</v>
      </c>
      <c r="F62" s="55">
        <v>2005.3908220000001</v>
      </c>
      <c r="G62" s="162">
        <v>-71.709249999999997</v>
      </c>
      <c r="H62" s="55">
        <v>2005.3908220000001</v>
      </c>
      <c r="J62" s="16"/>
      <c r="K62" s="16"/>
    </row>
    <row r="63" spans="1:11" x14ac:dyDescent="0.25">
      <c r="A63" s="57" t="s">
        <v>55</v>
      </c>
      <c r="B63" s="55">
        <v>5738.4752269999999</v>
      </c>
      <c r="C63" s="162">
        <v>28591.508707000001</v>
      </c>
      <c r="D63" s="55">
        <v>0</v>
      </c>
      <c r="E63" s="55">
        <v>0</v>
      </c>
      <c r="F63" s="55">
        <v>0</v>
      </c>
      <c r="G63" s="162">
        <v>-2688.6590900000001</v>
      </c>
      <c r="H63" s="55">
        <v>31640.845506000001</v>
      </c>
      <c r="J63" s="16"/>
      <c r="K63" s="16"/>
    </row>
    <row r="64" spans="1:11" x14ac:dyDescent="0.25">
      <c r="A64" s="57" t="s">
        <v>56</v>
      </c>
      <c r="B64" s="55">
        <v>0</v>
      </c>
      <c r="C64" s="162">
        <v>10517.554253</v>
      </c>
      <c r="D64" s="55">
        <v>0</v>
      </c>
      <c r="E64" s="55">
        <v>0</v>
      </c>
      <c r="F64" s="55">
        <v>0</v>
      </c>
      <c r="G64" s="162">
        <v>0</v>
      </c>
      <c r="H64" s="55">
        <v>10517.554253</v>
      </c>
      <c r="J64" s="16"/>
      <c r="K64" s="16"/>
    </row>
    <row r="65" spans="1:11" x14ac:dyDescent="0.25">
      <c r="A65" s="57" t="s">
        <v>57</v>
      </c>
      <c r="B65" s="55">
        <v>0</v>
      </c>
      <c r="C65" s="162">
        <v>2027.1472679999999</v>
      </c>
      <c r="D65" s="55">
        <v>0</v>
      </c>
      <c r="E65" s="55">
        <v>0</v>
      </c>
      <c r="F65" s="55">
        <v>0</v>
      </c>
      <c r="G65" s="162">
        <v>0</v>
      </c>
      <c r="H65" s="55">
        <v>2027.1472679999999</v>
      </c>
      <c r="J65" s="16"/>
      <c r="K65" s="16"/>
    </row>
    <row r="66" spans="1:11" x14ac:dyDescent="0.25">
      <c r="A66" s="57" t="s">
        <v>58</v>
      </c>
      <c r="B66" s="55">
        <v>0</v>
      </c>
      <c r="C66" s="162">
        <v>0</v>
      </c>
      <c r="D66" s="55">
        <v>0</v>
      </c>
      <c r="E66" s="55">
        <v>0</v>
      </c>
      <c r="F66" s="55">
        <v>2741.5958730000002</v>
      </c>
      <c r="G66" s="162">
        <v>0</v>
      </c>
      <c r="H66" s="55">
        <v>2741.5958730000002</v>
      </c>
      <c r="J66" s="16"/>
      <c r="K66" s="16"/>
    </row>
    <row r="67" spans="1:11" x14ac:dyDescent="0.25">
      <c r="A67" s="57" t="s">
        <v>59</v>
      </c>
      <c r="B67" s="55">
        <v>0.94073200000000001</v>
      </c>
      <c r="C67" s="162">
        <v>13.454172</v>
      </c>
      <c r="D67" s="55">
        <v>0</v>
      </c>
      <c r="E67" s="55">
        <v>0</v>
      </c>
      <c r="F67" s="55">
        <v>3.7552020000000002</v>
      </c>
      <c r="G67" s="162">
        <v>0</v>
      </c>
      <c r="H67" s="55">
        <v>18.376601999999998</v>
      </c>
      <c r="J67" s="16"/>
      <c r="K67" s="16"/>
    </row>
    <row r="68" spans="1:11" x14ac:dyDescent="0.25">
      <c r="A68" s="57" t="s">
        <v>60</v>
      </c>
      <c r="B68" s="55">
        <v>0</v>
      </c>
      <c r="C68" s="162">
        <v>198.96673799999999</v>
      </c>
      <c r="D68" s="55">
        <v>0</v>
      </c>
      <c r="E68" s="55">
        <v>199.50434100000001</v>
      </c>
      <c r="F68" s="55">
        <v>306.94894699999998</v>
      </c>
      <c r="G68" s="162">
        <v>-491.44701299999997</v>
      </c>
      <c r="H68" s="55">
        <v>213.97301300000001</v>
      </c>
      <c r="J68" s="16"/>
      <c r="K68" s="16"/>
    </row>
    <row r="69" spans="1:11" x14ac:dyDescent="0.25">
      <c r="A69" s="57" t="s">
        <v>45</v>
      </c>
      <c r="B69" s="55">
        <v>326.54600799999997</v>
      </c>
      <c r="C69" s="162">
        <v>5354.7121729999999</v>
      </c>
      <c r="D69" s="55">
        <v>0</v>
      </c>
      <c r="E69" s="55">
        <v>0</v>
      </c>
      <c r="F69" s="55">
        <v>0</v>
      </c>
      <c r="G69" s="162">
        <v>0</v>
      </c>
      <c r="H69" s="55">
        <v>5681.426375</v>
      </c>
      <c r="J69" s="16"/>
      <c r="K69" s="16"/>
    </row>
    <row r="70" spans="1:11" x14ac:dyDescent="0.25">
      <c r="A70" s="57" t="s">
        <v>61</v>
      </c>
      <c r="B70" s="55">
        <v>301.70371799999998</v>
      </c>
      <c r="C70" s="162">
        <v>0</v>
      </c>
      <c r="D70" s="55">
        <v>5.7095010000000004</v>
      </c>
      <c r="E70" s="55">
        <v>8.8427550000000004</v>
      </c>
      <c r="F70" s="55">
        <v>100.862554</v>
      </c>
      <c r="G70" s="162">
        <v>-417.11852900000002</v>
      </c>
      <c r="H70" s="55">
        <v>0</v>
      </c>
      <c r="J70" s="16"/>
      <c r="K70" s="16"/>
    </row>
    <row r="71" spans="1:11" x14ac:dyDescent="0.25">
      <c r="A71" s="57" t="s">
        <v>62</v>
      </c>
      <c r="B71" s="55">
        <v>20.796043000000001</v>
      </c>
      <c r="C71" s="162">
        <v>2165.1232209999998</v>
      </c>
      <c r="D71" s="55">
        <v>0</v>
      </c>
      <c r="E71" s="55">
        <v>0</v>
      </c>
      <c r="F71" s="55">
        <v>78.106882999999996</v>
      </c>
      <c r="G71" s="162">
        <v>0</v>
      </c>
      <c r="H71" s="55">
        <v>2264.026147</v>
      </c>
      <c r="J71" s="16"/>
      <c r="K71" s="16"/>
    </row>
    <row r="72" spans="1:11" x14ac:dyDescent="0.25">
      <c r="A72" s="57" t="s">
        <v>63</v>
      </c>
      <c r="B72" s="93">
        <v>-49.647167000000003</v>
      </c>
      <c r="C72" s="163">
        <v>828.48554899999999</v>
      </c>
      <c r="D72" s="93">
        <v>18.124075999999999</v>
      </c>
      <c r="E72" s="93">
        <v>61.805118999999998</v>
      </c>
      <c r="F72" s="93">
        <v>234.39151799999999</v>
      </c>
      <c r="G72" s="163">
        <v>-398.652289</v>
      </c>
      <c r="H72" s="93">
        <v>694.50680599999998</v>
      </c>
      <c r="J72" s="16"/>
      <c r="K72" s="16"/>
    </row>
    <row r="73" spans="1:11" s="19" customFormat="1" x14ac:dyDescent="0.25">
      <c r="A73" s="59" t="s">
        <v>64</v>
      </c>
      <c r="B73" s="92">
        <f>SUM(B62:B72)</f>
        <v>6410.523811</v>
      </c>
      <c r="C73" s="164">
        <v>49696.952079000002</v>
      </c>
      <c r="D73" s="92">
        <v>23.863576999999999</v>
      </c>
      <c r="E73" s="92">
        <v>270.34871099999998</v>
      </c>
      <c r="F73" s="92">
        <v>5470.7406549999996</v>
      </c>
      <c r="G73" s="164">
        <v>-4067.8088809999999</v>
      </c>
      <c r="H73" s="92">
        <v>57804.842663000003</v>
      </c>
      <c r="J73" s="89"/>
      <c r="K73" s="89"/>
    </row>
    <row r="74" spans="1:11" ht="15.75" thickBot="1" x14ac:dyDescent="0.3">
      <c r="A74" s="57"/>
      <c r="B74" s="95"/>
      <c r="C74" s="165"/>
      <c r="D74" s="95"/>
      <c r="E74" s="95"/>
      <c r="F74" s="95"/>
      <c r="G74" s="165"/>
      <c r="H74" s="95"/>
      <c r="J74" s="16"/>
      <c r="K74" s="16"/>
    </row>
    <row r="75" spans="1:11" s="19" customFormat="1" x14ac:dyDescent="0.25">
      <c r="A75" s="67" t="s">
        <v>65</v>
      </c>
      <c r="B75" s="94">
        <f>+B60+B73</f>
        <v>8743.7679390000012</v>
      </c>
      <c r="C75" s="166">
        <f t="shared" ref="C75:H75" si="5">+C60+C73</f>
        <v>53006.485154000002</v>
      </c>
      <c r="D75" s="94">
        <f t="shared" si="5"/>
        <v>174.222297</v>
      </c>
      <c r="E75" s="94">
        <f t="shared" si="5"/>
        <v>315.55489599999999</v>
      </c>
      <c r="F75" s="94">
        <f t="shared" si="5"/>
        <v>5737.3525719999998</v>
      </c>
      <c r="G75" s="166">
        <f t="shared" si="5"/>
        <v>-4037.10104</v>
      </c>
      <c r="H75" s="94">
        <f t="shared" si="5"/>
        <v>63940.744297000005</v>
      </c>
    </row>
    <row r="76" spans="1:11" x14ac:dyDescent="0.25">
      <c r="B76" s="16"/>
      <c r="C76" s="167"/>
      <c r="D76" s="16"/>
      <c r="E76" s="16"/>
      <c r="F76" s="16"/>
      <c r="G76" s="167"/>
      <c r="H76" s="16"/>
    </row>
    <row r="77" spans="1:11" x14ac:dyDescent="0.25">
      <c r="A77" s="130"/>
      <c r="B77" s="130"/>
      <c r="C77" s="168"/>
      <c r="D77" s="130"/>
      <c r="E77" s="130"/>
      <c r="F77" s="130"/>
      <c r="G77" s="168"/>
      <c r="H77" s="130"/>
      <c r="I77" s="130"/>
      <c r="J77" s="130"/>
    </row>
    <row r="78" spans="1:11" x14ac:dyDescent="0.25">
      <c r="A78" s="127" t="s">
        <v>116</v>
      </c>
      <c r="B78" s="131"/>
      <c r="C78" s="169"/>
      <c r="D78" s="132"/>
      <c r="E78" s="132"/>
      <c r="F78" s="132"/>
      <c r="G78" s="169"/>
      <c r="H78" s="132"/>
      <c r="I78" s="133"/>
      <c r="J78" s="132"/>
    </row>
    <row r="79" spans="1:11" x14ac:dyDescent="0.25">
      <c r="A79" s="128" t="s">
        <v>38</v>
      </c>
      <c r="B79" s="134">
        <v>0</v>
      </c>
      <c r="C79" s="170">
        <v>1.199292</v>
      </c>
      <c r="D79" s="135">
        <v>6.3932029999999997</v>
      </c>
      <c r="E79" s="135">
        <v>17.797280000000001</v>
      </c>
      <c r="F79" s="136">
        <v>0</v>
      </c>
      <c r="G79" s="170">
        <v>0</v>
      </c>
      <c r="H79" s="135">
        <v>25.389775</v>
      </c>
      <c r="I79" s="137"/>
      <c r="J79" s="137"/>
    </row>
    <row r="80" spans="1:11" ht="15.75" thickBot="1" x14ac:dyDescent="0.3">
      <c r="A80" s="128" t="s">
        <v>39</v>
      </c>
      <c r="B80" s="140">
        <v>0</v>
      </c>
      <c r="C80" s="171">
        <v>168.55338900000001</v>
      </c>
      <c r="D80" s="141">
        <v>0</v>
      </c>
      <c r="E80" s="142">
        <v>4.6817840000000004</v>
      </c>
      <c r="F80" s="142">
        <v>5.4104229999999998</v>
      </c>
      <c r="G80" s="171">
        <v>0</v>
      </c>
      <c r="H80" s="142">
        <v>178.64559600000001</v>
      </c>
      <c r="I80" s="137"/>
      <c r="J80" s="137"/>
    </row>
    <row r="81" spans="1:10" x14ac:dyDescent="0.25">
      <c r="A81" s="129" t="s">
        <v>117</v>
      </c>
      <c r="B81" s="138">
        <f>(B79)+(B80)</f>
        <v>0</v>
      </c>
      <c r="C81" s="172">
        <f t="shared" ref="C81:H81" si="6">(C79)+(C80)</f>
        <v>169.75268100000002</v>
      </c>
      <c r="D81" s="139">
        <f t="shared" si="6"/>
        <v>6.3932029999999997</v>
      </c>
      <c r="E81" s="139">
        <f t="shared" si="6"/>
        <v>22.479064000000001</v>
      </c>
      <c r="F81" s="139">
        <f t="shared" si="6"/>
        <v>5.4104229999999998</v>
      </c>
      <c r="G81" s="172">
        <f t="shared" si="6"/>
        <v>0</v>
      </c>
      <c r="H81" s="139">
        <f t="shared" si="6"/>
        <v>204.035371</v>
      </c>
      <c r="I81" s="137"/>
      <c r="J81" s="137"/>
    </row>
    <row r="82" spans="1:10" x14ac:dyDescent="0.25">
      <c r="I82" s="19"/>
      <c r="J82" s="19"/>
    </row>
  </sheetData>
  <pageMargins left="0.7" right="0.7" top="0.75" bottom="0.75" header="0.3" footer="0.3"/>
  <pageSetup paperSize="9" scale="6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V128"/>
  <sheetViews>
    <sheetView showGridLines="0" topLeftCell="A23" zoomScaleNormal="100" zoomScaleSheetLayoutView="85" workbookViewId="0">
      <selection activeCell="I33" sqref="I33"/>
    </sheetView>
  </sheetViews>
  <sheetFormatPr defaultColWidth="8.5703125" defaultRowHeight="15" x14ac:dyDescent="0.25"/>
  <cols>
    <col min="1" max="1" width="55.42578125" style="15" customWidth="1"/>
    <col min="2" max="8" width="14.42578125" style="15" customWidth="1"/>
    <col min="9" max="9" width="8.5703125" style="33" customWidth="1"/>
    <col min="10" max="16384" width="8.5703125" style="15"/>
  </cols>
  <sheetData>
    <row r="1" spans="1:22" s="62" customFormat="1" ht="16.5" customHeight="1" x14ac:dyDescent="0.2">
      <c r="A1" s="189" t="s">
        <v>22</v>
      </c>
      <c r="B1" s="190"/>
      <c r="C1" s="190"/>
      <c r="D1" s="190"/>
      <c r="E1" s="190"/>
      <c r="F1" s="190"/>
      <c r="G1" s="190"/>
      <c r="H1" s="190"/>
      <c r="I1" s="63"/>
    </row>
    <row r="2" spans="1:22" ht="75.599999999999994" customHeight="1" x14ac:dyDescent="0.25">
      <c r="A2" s="14" t="s">
        <v>26</v>
      </c>
      <c r="B2" s="17" t="s">
        <v>5</v>
      </c>
      <c r="C2" s="152" t="s">
        <v>6</v>
      </c>
      <c r="D2" s="17" t="s">
        <v>23</v>
      </c>
      <c r="E2" s="17" t="s">
        <v>7</v>
      </c>
      <c r="F2" s="17" t="s">
        <v>8</v>
      </c>
      <c r="G2" s="152" t="s">
        <v>9</v>
      </c>
      <c r="H2" s="17" t="s">
        <v>10</v>
      </c>
    </row>
    <row r="3" spans="1:22" x14ac:dyDescent="0.25">
      <c r="A3" s="23" t="s">
        <v>70</v>
      </c>
      <c r="B3" s="38">
        <v>2464.3381169999998</v>
      </c>
      <c r="C3" s="176">
        <v>885.41059099999995</v>
      </c>
      <c r="D3" s="38">
        <v>0</v>
      </c>
      <c r="E3" s="38">
        <v>0</v>
      </c>
      <c r="F3" s="38">
        <v>0</v>
      </c>
      <c r="G3" s="176">
        <v>-73.449340000000007</v>
      </c>
      <c r="H3" s="38">
        <v>3276.299368</v>
      </c>
      <c r="I3" s="46"/>
      <c r="J3" s="16"/>
      <c r="K3" s="16"/>
      <c r="L3" s="16"/>
      <c r="M3" s="16"/>
      <c r="O3" s="16"/>
      <c r="P3" s="16"/>
      <c r="Q3" s="16"/>
      <c r="R3" s="16"/>
      <c r="S3" s="16"/>
      <c r="T3" s="16"/>
      <c r="U3" s="16"/>
      <c r="V3" s="16"/>
    </row>
    <row r="4" spans="1:22" s="79" customFormat="1" x14ac:dyDescent="0.25">
      <c r="A4" s="76" t="s">
        <v>71</v>
      </c>
      <c r="B4" s="101">
        <v>-1911.0953420000001</v>
      </c>
      <c r="C4" s="177">
        <v>-645.85977300000002</v>
      </c>
      <c r="D4" s="101">
        <v>0</v>
      </c>
      <c r="E4" s="101">
        <v>0</v>
      </c>
      <c r="F4" s="101">
        <v>0</v>
      </c>
      <c r="G4" s="177">
        <v>58.576915</v>
      </c>
      <c r="H4" s="101">
        <v>-2498.3782000000001</v>
      </c>
      <c r="I4" s="102"/>
      <c r="J4" s="103"/>
      <c r="K4" s="103"/>
      <c r="L4" s="103"/>
      <c r="M4" s="103"/>
      <c r="O4" s="103"/>
      <c r="P4" s="103"/>
      <c r="Q4" s="103"/>
      <c r="R4" s="103"/>
      <c r="S4" s="103"/>
      <c r="T4" s="103"/>
      <c r="U4" s="103"/>
      <c r="V4" s="103"/>
    </row>
    <row r="5" spans="1:22" s="79" customFormat="1" x14ac:dyDescent="0.25">
      <c r="A5" s="76" t="s">
        <v>72</v>
      </c>
      <c r="B5" s="101">
        <v>-462.85221999999999</v>
      </c>
      <c r="C5" s="177">
        <v>-119.199422</v>
      </c>
      <c r="D5" s="101">
        <v>0</v>
      </c>
      <c r="E5" s="101">
        <v>0</v>
      </c>
      <c r="F5" s="101">
        <v>0</v>
      </c>
      <c r="G5" s="177">
        <v>1.319069</v>
      </c>
      <c r="H5" s="101">
        <v>-580.732573</v>
      </c>
      <c r="I5" s="102"/>
      <c r="J5" s="103"/>
      <c r="K5" s="103"/>
      <c r="L5" s="103"/>
      <c r="M5" s="103"/>
      <c r="O5" s="103"/>
      <c r="P5" s="103"/>
      <c r="Q5" s="103"/>
      <c r="R5" s="103"/>
      <c r="S5" s="103"/>
      <c r="T5" s="103"/>
      <c r="U5" s="103"/>
      <c r="V5" s="103"/>
    </row>
    <row r="6" spans="1:22" x14ac:dyDescent="0.25">
      <c r="A6" s="23" t="s">
        <v>73</v>
      </c>
      <c r="B6" s="104">
        <v>-2373.9475619999998</v>
      </c>
      <c r="C6" s="178">
        <v>-765.05919500000005</v>
      </c>
      <c r="D6" s="104">
        <v>0</v>
      </c>
      <c r="E6" s="104">
        <v>0</v>
      </c>
      <c r="F6" s="104">
        <v>0</v>
      </c>
      <c r="G6" s="178">
        <v>59.895983999999999</v>
      </c>
      <c r="H6" s="104">
        <v>-3079.1107729999999</v>
      </c>
      <c r="I6" s="28"/>
      <c r="J6" s="16"/>
      <c r="K6" s="16"/>
      <c r="L6" s="16"/>
      <c r="M6" s="16"/>
      <c r="O6" s="16"/>
      <c r="P6" s="16"/>
      <c r="Q6" s="16"/>
      <c r="R6" s="16"/>
      <c r="S6" s="16"/>
      <c r="T6" s="16"/>
      <c r="U6" s="16"/>
      <c r="V6" s="16"/>
    </row>
    <row r="7" spans="1:22" s="19" customFormat="1" x14ac:dyDescent="0.25">
      <c r="A7" s="61" t="s">
        <v>74</v>
      </c>
      <c r="B7" s="105">
        <f>+B3+B6</f>
        <v>90.390554999999949</v>
      </c>
      <c r="C7" s="179">
        <f t="shared" ref="C7:H7" si="0">+C3+C6</f>
        <v>120.35139599999991</v>
      </c>
      <c r="D7" s="105">
        <f t="shared" si="0"/>
        <v>0</v>
      </c>
      <c r="E7" s="105">
        <f t="shared" si="0"/>
        <v>0</v>
      </c>
      <c r="F7" s="105">
        <f t="shared" si="0"/>
        <v>0</v>
      </c>
      <c r="G7" s="179">
        <f t="shared" si="0"/>
        <v>-13.553356000000008</v>
      </c>
      <c r="H7" s="105">
        <f t="shared" si="0"/>
        <v>197.18859500000008</v>
      </c>
      <c r="I7" s="28"/>
      <c r="J7" s="89"/>
      <c r="K7" s="89"/>
      <c r="L7" s="89"/>
      <c r="M7" s="89"/>
      <c r="O7" s="89"/>
      <c r="P7" s="89"/>
      <c r="Q7" s="89"/>
      <c r="R7" s="89"/>
      <c r="S7" s="89"/>
      <c r="T7" s="89"/>
      <c r="U7" s="89"/>
      <c r="V7" s="89"/>
    </row>
    <row r="8" spans="1:22" x14ac:dyDescent="0.25">
      <c r="A8" s="23" t="s">
        <v>75</v>
      </c>
      <c r="B8" s="38">
        <v>-36.415166999999997</v>
      </c>
      <c r="C8" s="176">
        <v>-8.2448139999999999</v>
      </c>
      <c r="D8" s="38">
        <v>0</v>
      </c>
      <c r="E8" s="38">
        <v>0</v>
      </c>
      <c r="F8" s="38">
        <v>0</v>
      </c>
      <c r="G8" s="176">
        <v>0</v>
      </c>
      <c r="H8" s="38">
        <v>-44.659981000000002</v>
      </c>
      <c r="I8" s="28"/>
      <c r="J8" s="16"/>
      <c r="K8" s="16"/>
      <c r="L8" s="16"/>
      <c r="M8" s="16"/>
      <c r="O8" s="16"/>
      <c r="P8" s="16"/>
      <c r="Q8" s="16"/>
      <c r="R8" s="16"/>
      <c r="S8" s="16"/>
      <c r="T8" s="16"/>
      <c r="U8" s="16"/>
      <c r="V8" s="16"/>
    </row>
    <row r="9" spans="1:22" x14ac:dyDescent="0.25">
      <c r="A9" s="23" t="s">
        <v>76</v>
      </c>
      <c r="B9" s="104">
        <v>14.063198</v>
      </c>
      <c r="C9" s="178">
        <v>3.9148580000000002</v>
      </c>
      <c r="D9" s="104">
        <v>0</v>
      </c>
      <c r="E9" s="104">
        <v>0</v>
      </c>
      <c r="F9" s="104">
        <v>0</v>
      </c>
      <c r="G9" s="178">
        <v>0</v>
      </c>
      <c r="H9" s="104">
        <v>17.878056000000001</v>
      </c>
      <c r="I9" s="28"/>
      <c r="J9" s="16"/>
      <c r="K9" s="16"/>
      <c r="L9" s="16"/>
      <c r="M9" s="16"/>
      <c r="O9" s="16"/>
      <c r="P9" s="16"/>
      <c r="Q9" s="16"/>
      <c r="R9" s="16"/>
      <c r="S9" s="16"/>
      <c r="T9" s="16"/>
      <c r="U9" s="16"/>
      <c r="V9" s="16"/>
    </row>
    <row r="10" spans="1:22" s="19" customFormat="1" x14ac:dyDescent="0.25">
      <c r="A10" s="61" t="s">
        <v>77</v>
      </c>
      <c r="B10" s="106">
        <f>+B8+B9</f>
        <v>-22.351968999999997</v>
      </c>
      <c r="C10" s="180">
        <f t="shared" ref="C10:H10" si="1">+C8+C9</f>
        <v>-4.3299559999999992</v>
      </c>
      <c r="D10" s="106">
        <f t="shared" si="1"/>
        <v>0</v>
      </c>
      <c r="E10" s="106">
        <f t="shared" si="1"/>
        <v>0</v>
      </c>
      <c r="F10" s="106">
        <f t="shared" si="1"/>
        <v>0</v>
      </c>
      <c r="G10" s="180">
        <f t="shared" si="1"/>
        <v>0</v>
      </c>
      <c r="H10" s="106">
        <f t="shared" si="1"/>
        <v>-26.781925000000001</v>
      </c>
      <c r="I10" s="28"/>
      <c r="J10" s="89"/>
      <c r="K10" s="89"/>
      <c r="L10" s="89"/>
      <c r="M10" s="89"/>
      <c r="O10" s="89"/>
      <c r="P10" s="89"/>
      <c r="Q10" s="89"/>
      <c r="R10" s="89"/>
      <c r="S10" s="89"/>
      <c r="T10" s="89"/>
      <c r="U10" s="89"/>
      <c r="V10" s="89"/>
    </row>
    <row r="11" spans="1:22" s="19" customFormat="1" x14ac:dyDescent="0.25">
      <c r="A11" s="61" t="s">
        <v>78</v>
      </c>
      <c r="B11" s="105">
        <f>+B7+B10</f>
        <v>68.038585999999952</v>
      </c>
      <c r="C11" s="179">
        <f t="shared" ref="C11:H11" si="2">+C7+C10</f>
        <v>116.02143999999991</v>
      </c>
      <c r="D11" s="105">
        <f t="shared" si="2"/>
        <v>0</v>
      </c>
      <c r="E11" s="105">
        <f t="shared" si="2"/>
        <v>0</v>
      </c>
      <c r="F11" s="105">
        <f t="shared" si="2"/>
        <v>0</v>
      </c>
      <c r="G11" s="179">
        <f t="shared" si="2"/>
        <v>-13.553356000000008</v>
      </c>
      <c r="H11" s="105">
        <f t="shared" si="2"/>
        <v>170.40667000000008</v>
      </c>
      <c r="I11" s="28"/>
      <c r="J11" s="89"/>
      <c r="K11" s="89"/>
      <c r="L11" s="89"/>
      <c r="M11" s="89"/>
      <c r="O11" s="89"/>
      <c r="P11" s="89"/>
      <c r="Q11" s="89"/>
      <c r="R11" s="89"/>
      <c r="S11" s="89"/>
      <c r="T11" s="89"/>
      <c r="U11" s="89"/>
      <c r="V11" s="89"/>
    </row>
    <row r="12" spans="1:22" x14ac:dyDescent="0.25">
      <c r="A12" s="23" t="s">
        <v>69</v>
      </c>
      <c r="B12" s="38"/>
      <c r="C12" s="176"/>
      <c r="D12" s="38"/>
      <c r="E12" s="38"/>
      <c r="F12" s="38"/>
      <c r="G12" s="176"/>
      <c r="H12" s="38"/>
      <c r="I12" s="28"/>
      <c r="J12" s="16"/>
      <c r="K12" s="16"/>
      <c r="L12" s="16"/>
      <c r="M12" s="16"/>
      <c r="O12" s="16"/>
      <c r="P12" s="16"/>
      <c r="Q12" s="16"/>
      <c r="R12" s="16"/>
      <c r="S12" s="16"/>
      <c r="T12" s="16"/>
      <c r="U12" s="16"/>
      <c r="V12" s="16"/>
    </row>
    <row r="13" spans="1:22" x14ac:dyDescent="0.25">
      <c r="A13" s="23" t="s">
        <v>79</v>
      </c>
      <c r="B13" s="38">
        <v>182.855074</v>
      </c>
      <c r="C13" s="176">
        <v>1202.2413750000001</v>
      </c>
      <c r="D13" s="38">
        <v>1.4101589999999999</v>
      </c>
      <c r="E13" s="38">
        <v>1.8212410000000001</v>
      </c>
      <c r="F13" s="38">
        <v>9.8172429999999995</v>
      </c>
      <c r="G13" s="176">
        <v>-10.355264999999999</v>
      </c>
      <c r="H13" s="38">
        <v>1387.7898270000001</v>
      </c>
      <c r="I13" s="28"/>
      <c r="J13" s="16"/>
      <c r="K13" s="16"/>
      <c r="L13" s="16"/>
      <c r="M13" s="16"/>
      <c r="O13" s="16"/>
      <c r="P13" s="16"/>
      <c r="Q13" s="16"/>
      <c r="R13" s="16"/>
      <c r="S13" s="16"/>
      <c r="T13" s="16"/>
      <c r="U13" s="16"/>
      <c r="V13" s="16"/>
    </row>
    <row r="14" spans="1:22" x14ac:dyDescent="0.25">
      <c r="A14" s="23" t="s">
        <v>80</v>
      </c>
      <c r="B14" s="38">
        <v>-3.2658399999999999</v>
      </c>
      <c r="C14" s="176">
        <v>1010.766285</v>
      </c>
      <c r="D14" s="38">
        <v>0</v>
      </c>
      <c r="E14" s="38">
        <v>0</v>
      </c>
      <c r="F14" s="38">
        <v>75.778086000000002</v>
      </c>
      <c r="G14" s="176">
        <v>-60.278731999999998</v>
      </c>
      <c r="H14" s="38">
        <v>1023.1882419999999</v>
      </c>
      <c r="I14" s="28"/>
      <c r="J14" s="16"/>
      <c r="K14" s="16"/>
      <c r="L14" s="16"/>
      <c r="M14" s="16"/>
      <c r="O14" s="16"/>
      <c r="P14" s="16"/>
      <c r="Q14" s="16"/>
      <c r="R14" s="16"/>
      <c r="S14" s="16"/>
      <c r="T14" s="16"/>
      <c r="U14" s="16"/>
      <c r="V14" s="16"/>
    </row>
    <row r="15" spans="1:22" x14ac:dyDescent="0.25">
      <c r="A15" s="23" t="s">
        <v>81</v>
      </c>
      <c r="B15" s="38">
        <v>-6.5690000000000002E-3</v>
      </c>
      <c r="C15" s="176">
        <v>-0.122548</v>
      </c>
      <c r="D15" s="38">
        <v>0</v>
      </c>
      <c r="E15" s="38">
        <v>7.0650000000000001E-3</v>
      </c>
      <c r="F15" s="38">
        <v>0</v>
      </c>
      <c r="G15" s="176">
        <v>0</v>
      </c>
      <c r="H15" s="38">
        <v>-0.12205199999999999</v>
      </c>
      <c r="I15" s="28"/>
      <c r="J15" s="16"/>
      <c r="K15" s="16"/>
      <c r="L15" s="16"/>
      <c r="M15" s="16"/>
      <c r="O15" s="16"/>
      <c r="P15" s="16"/>
      <c r="Q15" s="16"/>
      <c r="R15" s="16"/>
      <c r="S15" s="16"/>
      <c r="T15" s="16"/>
      <c r="U15" s="16"/>
      <c r="V15" s="16"/>
    </row>
    <row r="16" spans="1:22" x14ac:dyDescent="0.25">
      <c r="A16" s="23" t="s">
        <v>82</v>
      </c>
      <c r="B16" s="38">
        <v>-32.592579000000001</v>
      </c>
      <c r="C16" s="176">
        <v>-1150.790657</v>
      </c>
      <c r="D16" s="38">
        <v>0</v>
      </c>
      <c r="E16" s="38">
        <v>0</v>
      </c>
      <c r="F16" s="38">
        <v>0</v>
      </c>
      <c r="G16" s="176">
        <v>88.943053000000006</v>
      </c>
      <c r="H16" s="38">
        <v>-1094.4401829999999</v>
      </c>
      <c r="I16" s="28"/>
      <c r="J16" s="16"/>
      <c r="K16" s="16"/>
      <c r="L16" s="16"/>
      <c r="M16" s="16"/>
      <c r="O16" s="16"/>
      <c r="P16" s="16"/>
      <c r="Q16" s="16"/>
      <c r="R16" s="16"/>
      <c r="S16" s="16"/>
      <c r="T16" s="16"/>
      <c r="U16" s="16"/>
      <c r="V16" s="16"/>
    </row>
    <row r="17" spans="1:22" x14ac:dyDescent="0.25">
      <c r="A17" s="23" t="s">
        <v>83</v>
      </c>
      <c r="B17" s="38">
        <v>2.2669980000000001</v>
      </c>
      <c r="C17" s="176">
        <v>1.8840950000000001</v>
      </c>
      <c r="D17" s="38">
        <v>0</v>
      </c>
      <c r="E17" s="38">
        <v>0</v>
      </c>
      <c r="F17" s="38">
        <v>0</v>
      </c>
      <c r="G17" s="176">
        <v>0</v>
      </c>
      <c r="H17" s="38">
        <v>4.1510930000000004</v>
      </c>
      <c r="I17" s="28"/>
      <c r="J17" s="16"/>
      <c r="K17" s="16"/>
      <c r="L17" s="16"/>
      <c r="M17" s="16"/>
      <c r="O17" s="16"/>
      <c r="P17" s="16"/>
      <c r="Q17" s="16"/>
      <c r="R17" s="16"/>
      <c r="S17" s="16"/>
      <c r="T17" s="16"/>
      <c r="U17" s="16"/>
      <c r="V17" s="16"/>
    </row>
    <row r="18" spans="1:22" x14ac:dyDescent="0.25">
      <c r="A18" s="23" t="s">
        <v>84</v>
      </c>
      <c r="B18" s="38">
        <v>0</v>
      </c>
      <c r="C18" s="176">
        <v>-176.71994699999999</v>
      </c>
      <c r="D18" s="38">
        <v>0</v>
      </c>
      <c r="E18" s="38">
        <v>0</v>
      </c>
      <c r="F18" s="38">
        <v>0</v>
      </c>
      <c r="G18" s="176">
        <v>0</v>
      </c>
      <c r="H18" s="38">
        <v>-176.71994699999999</v>
      </c>
      <c r="I18" s="28"/>
      <c r="J18" s="16"/>
      <c r="K18" s="16"/>
      <c r="L18" s="16"/>
      <c r="M18" s="16"/>
      <c r="O18" s="16"/>
      <c r="P18" s="16"/>
      <c r="Q18" s="16"/>
      <c r="R18" s="16"/>
      <c r="S18" s="16"/>
      <c r="T18" s="16"/>
      <c r="U18" s="16"/>
      <c r="V18" s="16"/>
    </row>
    <row r="19" spans="1:22" x14ac:dyDescent="0.25">
      <c r="A19" s="23" t="s">
        <v>85</v>
      </c>
      <c r="B19" s="38">
        <v>-51.243426999999997</v>
      </c>
      <c r="C19" s="176">
        <v>-651.96605199999999</v>
      </c>
      <c r="D19" s="38">
        <v>-8.5859999999999999E-3</v>
      </c>
      <c r="E19" s="38">
        <v>-3.9182869999999999</v>
      </c>
      <c r="F19" s="38">
        <v>-57.804448000000001</v>
      </c>
      <c r="G19" s="176">
        <v>-19.556956999999997</v>
      </c>
      <c r="H19" s="38">
        <v>-784.49775699999998</v>
      </c>
      <c r="I19" s="28"/>
      <c r="J19" s="16"/>
      <c r="K19" s="16"/>
      <c r="L19" s="16"/>
      <c r="M19" s="16"/>
      <c r="O19" s="16"/>
      <c r="P19" s="16"/>
      <c r="Q19" s="16"/>
      <c r="R19" s="16"/>
      <c r="S19" s="16"/>
      <c r="T19" s="16"/>
      <c r="U19" s="16"/>
      <c r="V19" s="16"/>
    </row>
    <row r="20" spans="1:22" x14ac:dyDescent="0.25">
      <c r="A20" s="23" t="s">
        <v>86</v>
      </c>
      <c r="B20" s="104">
        <v>-4.823887</v>
      </c>
      <c r="C20" s="178">
        <v>-19.971812</v>
      </c>
      <c r="D20" s="104">
        <v>-32.871046999999997</v>
      </c>
      <c r="E20" s="104">
        <v>0</v>
      </c>
      <c r="F20" s="104">
        <v>-2.139894</v>
      </c>
      <c r="G20" s="178">
        <v>26.177246</v>
      </c>
      <c r="H20" s="104">
        <v>-33.629393999999998</v>
      </c>
      <c r="I20" s="28"/>
      <c r="J20" s="16"/>
      <c r="K20" s="16"/>
      <c r="L20" s="16"/>
      <c r="M20" s="16"/>
      <c r="O20" s="16"/>
      <c r="P20" s="16"/>
      <c r="Q20" s="16"/>
      <c r="R20" s="16"/>
      <c r="S20" s="16"/>
      <c r="T20" s="16"/>
      <c r="U20" s="16"/>
      <c r="V20" s="16"/>
    </row>
    <row r="21" spans="1:22" s="19" customFormat="1" x14ac:dyDescent="0.25">
      <c r="A21" s="61" t="s">
        <v>87</v>
      </c>
      <c r="B21" s="105">
        <f>SUM(B13:B20)</f>
        <v>93.189769999999996</v>
      </c>
      <c r="C21" s="179">
        <f t="shared" ref="C21:H21" si="3">SUM(C13:C20)</f>
        <v>215.32073900000023</v>
      </c>
      <c r="D21" s="105">
        <f t="shared" si="3"/>
        <v>-31.469473999999998</v>
      </c>
      <c r="E21" s="105">
        <f t="shared" si="3"/>
        <v>-2.0899809999999999</v>
      </c>
      <c r="F21" s="105">
        <f t="shared" si="3"/>
        <v>25.650987000000008</v>
      </c>
      <c r="G21" s="179">
        <f t="shared" si="3"/>
        <v>24.929345000000016</v>
      </c>
      <c r="H21" s="105">
        <f t="shared" si="3"/>
        <v>325.71982899999961</v>
      </c>
      <c r="I21" s="28"/>
      <c r="J21" s="89"/>
      <c r="K21" s="89"/>
      <c r="L21" s="89"/>
      <c r="M21" s="89"/>
      <c r="O21" s="89"/>
      <c r="P21" s="89"/>
      <c r="Q21" s="89"/>
      <c r="R21" s="89"/>
      <c r="S21" s="89"/>
      <c r="T21" s="89"/>
      <c r="U21" s="89"/>
      <c r="V21" s="89"/>
    </row>
    <row r="22" spans="1:22" x14ac:dyDescent="0.25">
      <c r="A22" s="23"/>
      <c r="B22" s="38"/>
      <c r="C22" s="176"/>
      <c r="D22" s="38"/>
      <c r="E22" s="38"/>
      <c r="F22" s="38"/>
      <c r="G22" s="176"/>
      <c r="H22" s="38"/>
      <c r="I22" s="28"/>
      <c r="J22" s="16"/>
      <c r="K22" s="16"/>
      <c r="L22" s="16"/>
      <c r="M22" s="16"/>
      <c r="O22" s="16"/>
      <c r="P22" s="16"/>
      <c r="Q22" s="16"/>
      <c r="R22" s="16"/>
      <c r="S22" s="16"/>
      <c r="T22" s="16"/>
      <c r="U22" s="16"/>
      <c r="V22" s="16"/>
    </row>
    <row r="23" spans="1:22" x14ac:dyDescent="0.25">
      <c r="A23" s="23" t="s">
        <v>88</v>
      </c>
      <c r="B23" s="38">
        <v>0</v>
      </c>
      <c r="C23" s="176">
        <v>0</v>
      </c>
      <c r="D23" s="38">
        <v>0</v>
      </c>
      <c r="E23" s="38">
        <v>0</v>
      </c>
      <c r="F23" s="38">
        <v>1.7933779999999999</v>
      </c>
      <c r="G23" s="176">
        <v>0</v>
      </c>
      <c r="H23" s="38">
        <v>1.913783</v>
      </c>
      <c r="I23" s="28"/>
      <c r="J23" s="16"/>
      <c r="K23" s="16"/>
      <c r="L23" s="16"/>
      <c r="M23" s="16"/>
      <c r="O23" s="16"/>
      <c r="P23" s="16"/>
      <c r="Q23" s="16"/>
      <c r="R23" s="16"/>
      <c r="S23" s="16"/>
      <c r="T23" s="16"/>
      <c r="U23" s="16"/>
      <c r="V23" s="16"/>
    </row>
    <row r="24" spans="1:22" x14ac:dyDescent="0.25">
      <c r="A24" s="23" t="s">
        <v>89</v>
      </c>
      <c r="B24" s="38">
        <v>0</v>
      </c>
      <c r="C24" s="176">
        <v>11.363923</v>
      </c>
      <c r="D24" s="38">
        <v>107.036873</v>
      </c>
      <c r="E24" s="38">
        <v>69.517300000000006</v>
      </c>
      <c r="F24" s="38">
        <v>0</v>
      </c>
      <c r="G24" s="176">
        <v>-65.333087000000006</v>
      </c>
      <c r="H24" s="38">
        <v>122.614667</v>
      </c>
      <c r="I24" s="28"/>
      <c r="J24" s="16"/>
      <c r="K24" s="16"/>
      <c r="L24" s="16"/>
      <c r="M24" s="16"/>
      <c r="O24" s="16"/>
      <c r="P24" s="16"/>
      <c r="Q24" s="16"/>
      <c r="R24" s="16"/>
      <c r="S24" s="16"/>
      <c r="T24" s="16"/>
      <c r="U24" s="16"/>
      <c r="V24" s="16"/>
    </row>
    <row r="25" spans="1:22" x14ac:dyDescent="0.25">
      <c r="A25" s="23" t="s">
        <v>90</v>
      </c>
      <c r="B25" s="104">
        <v>5.1104630000000002</v>
      </c>
      <c r="C25" s="178">
        <v>22.891860999999999</v>
      </c>
      <c r="D25" s="104">
        <v>0</v>
      </c>
      <c r="E25" s="104">
        <v>0</v>
      </c>
      <c r="F25" s="104">
        <v>0</v>
      </c>
      <c r="G25" s="178">
        <v>-4.9967379999999997</v>
      </c>
      <c r="H25" s="104">
        <v>23.203258000000002</v>
      </c>
      <c r="I25" s="28"/>
      <c r="J25" s="16"/>
      <c r="K25" s="16"/>
      <c r="L25" s="16"/>
      <c r="M25" s="16"/>
      <c r="O25" s="16"/>
      <c r="P25" s="16"/>
      <c r="Q25" s="16"/>
      <c r="R25" s="16"/>
      <c r="S25" s="16"/>
      <c r="T25" s="16"/>
      <c r="U25" s="16"/>
      <c r="V25" s="16"/>
    </row>
    <row r="26" spans="1:22" s="19" customFormat="1" x14ac:dyDescent="0.25">
      <c r="A26" s="61" t="s">
        <v>91</v>
      </c>
      <c r="B26" s="105">
        <f>SUM(B23:B25)</f>
        <v>5.1104630000000002</v>
      </c>
      <c r="C26" s="179">
        <f t="shared" ref="C26:H26" si="4">SUM(C23:C25)</f>
        <v>34.255783999999998</v>
      </c>
      <c r="D26" s="105">
        <f t="shared" si="4"/>
        <v>107.036873</v>
      </c>
      <c r="E26" s="105">
        <f t="shared" si="4"/>
        <v>69.517300000000006</v>
      </c>
      <c r="F26" s="105">
        <f t="shared" si="4"/>
        <v>1.7933779999999999</v>
      </c>
      <c r="G26" s="179">
        <f t="shared" si="4"/>
        <v>-70.329825</v>
      </c>
      <c r="H26" s="105">
        <f t="shared" si="4"/>
        <v>147.731708</v>
      </c>
      <c r="I26" s="28"/>
      <c r="J26" s="89"/>
      <c r="K26" s="89"/>
      <c r="L26" s="89"/>
      <c r="M26" s="89"/>
      <c r="O26" s="89"/>
      <c r="P26" s="89"/>
      <c r="Q26" s="89"/>
      <c r="R26" s="89"/>
      <c r="S26" s="89"/>
      <c r="T26" s="89"/>
      <c r="U26" s="89"/>
      <c r="V26" s="89"/>
    </row>
    <row r="27" spans="1:22" x14ac:dyDescent="0.25">
      <c r="A27" s="23" t="s">
        <v>69</v>
      </c>
      <c r="B27" s="38"/>
      <c r="C27" s="176"/>
      <c r="D27" s="38"/>
      <c r="E27" s="38"/>
      <c r="F27" s="38"/>
      <c r="G27" s="176"/>
      <c r="H27" s="38"/>
      <c r="I27" s="28"/>
      <c r="J27" s="16"/>
      <c r="K27" s="16"/>
      <c r="L27" s="16"/>
      <c r="M27" s="16"/>
      <c r="O27" s="16"/>
      <c r="P27" s="16"/>
      <c r="Q27" s="16"/>
      <c r="R27" s="16"/>
      <c r="S27" s="16"/>
      <c r="T27" s="16"/>
      <c r="U27" s="16"/>
      <c r="V27" s="16"/>
    </row>
    <row r="28" spans="1:22" x14ac:dyDescent="0.25">
      <c r="A28" s="23" t="s">
        <v>92</v>
      </c>
      <c r="B28" s="104">
        <v>-23.780335999999998</v>
      </c>
      <c r="C28" s="178">
        <v>-25.015347999999999</v>
      </c>
      <c r="D28" s="104">
        <v>-55.762602999999999</v>
      </c>
      <c r="E28" s="104">
        <v>-57.865011000000003</v>
      </c>
      <c r="F28" s="104">
        <v>-69.236832000000007</v>
      </c>
      <c r="G28" s="178">
        <v>43.345382000000001</v>
      </c>
      <c r="H28" s="104">
        <v>-188.31474800000001</v>
      </c>
      <c r="I28" s="28"/>
      <c r="J28" s="16"/>
      <c r="K28" s="16"/>
      <c r="L28" s="16"/>
      <c r="M28" s="16"/>
      <c r="O28" s="16"/>
      <c r="P28" s="16"/>
      <c r="Q28" s="16"/>
      <c r="R28" s="16"/>
      <c r="S28" s="16"/>
      <c r="T28" s="16"/>
      <c r="U28" s="16"/>
      <c r="V28" s="16"/>
    </row>
    <row r="29" spans="1:22" s="19" customFormat="1" x14ac:dyDescent="0.25">
      <c r="A29" s="61" t="s">
        <v>93</v>
      </c>
      <c r="B29" s="105">
        <f>+B26+B28</f>
        <v>-18.669872999999999</v>
      </c>
      <c r="C29" s="179">
        <f t="shared" ref="C29:H29" si="5">+C26+C28</f>
        <v>9.240435999999999</v>
      </c>
      <c r="D29" s="105">
        <f t="shared" si="5"/>
        <v>51.274270000000001</v>
      </c>
      <c r="E29" s="105">
        <f t="shared" si="5"/>
        <v>11.652289000000003</v>
      </c>
      <c r="F29" s="105">
        <f t="shared" si="5"/>
        <v>-67.443454000000003</v>
      </c>
      <c r="G29" s="179">
        <f t="shared" si="5"/>
        <v>-26.984442999999999</v>
      </c>
      <c r="H29" s="105">
        <f t="shared" si="5"/>
        <v>-40.583040000000011</v>
      </c>
      <c r="I29" s="28"/>
      <c r="J29" s="89"/>
      <c r="K29" s="89"/>
      <c r="L29" s="89"/>
      <c r="M29" s="89"/>
      <c r="O29" s="89"/>
      <c r="P29" s="89"/>
      <c r="Q29" s="89"/>
      <c r="R29" s="89"/>
      <c r="S29" s="89"/>
      <c r="T29" s="89"/>
      <c r="U29" s="89"/>
      <c r="V29" s="89"/>
    </row>
    <row r="30" spans="1:22" x14ac:dyDescent="0.25">
      <c r="A30" s="23" t="s">
        <v>69</v>
      </c>
      <c r="B30" s="104"/>
      <c r="C30" s="178"/>
      <c r="D30" s="104"/>
      <c r="E30" s="104"/>
      <c r="F30" s="104"/>
      <c r="G30" s="178"/>
      <c r="H30" s="104"/>
      <c r="I30" s="28"/>
      <c r="J30" s="16"/>
      <c r="K30" s="16"/>
      <c r="L30" s="16"/>
      <c r="M30" s="16"/>
      <c r="O30" s="16"/>
      <c r="P30" s="16"/>
      <c r="Q30" s="16"/>
      <c r="R30" s="16"/>
      <c r="S30" s="16"/>
      <c r="T30" s="16"/>
      <c r="U30" s="16"/>
      <c r="V30" s="16"/>
    </row>
    <row r="31" spans="1:22" s="19" customFormat="1" x14ac:dyDescent="0.25">
      <c r="A31" s="61" t="s">
        <v>29</v>
      </c>
      <c r="B31" s="105">
        <f>+B11+B21+B29</f>
        <v>142.55848299999997</v>
      </c>
      <c r="C31" s="179">
        <f t="shared" ref="C31:H31" si="6">+C11+C21+C29</f>
        <v>340.58261500000015</v>
      </c>
      <c r="D31" s="105">
        <f t="shared" si="6"/>
        <v>19.804796000000003</v>
      </c>
      <c r="E31" s="105">
        <f t="shared" si="6"/>
        <v>9.5623080000000034</v>
      </c>
      <c r="F31" s="105">
        <f t="shared" si="6"/>
        <v>-41.792466999999995</v>
      </c>
      <c r="G31" s="179">
        <f t="shared" si="6"/>
        <v>-15.608453999999991</v>
      </c>
      <c r="H31" s="105">
        <f t="shared" si="6"/>
        <v>455.54345899999964</v>
      </c>
      <c r="I31" s="28"/>
      <c r="J31" s="89"/>
      <c r="K31" s="89"/>
      <c r="L31" s="89"/>
      <c r="M31" s="89"/>
      <c r="O31" s="89"/>
      <c r="P31" s="89"/>
      <c r="Q31" s="89"/>
      <c r="R31" s="89"/>
      <c r="S31" s="89"/>
      <c r="T31" s="89"/>
      <c r="U31" s="89"/>
      <c r="V31" s="89"/>
    </row>
    <row r="32" spans="1:22" x14ac:dyDescent="0.25">
      <c r="A32" s="23" t="s">
        <v>69</v>
      </c>
      <c r="B32" s="38"/>
      <c r="C32" s="176"/>
      <c r="D32" s="38"/>
      <c r="E32" s="38"/>
      <c r="F32" s="38"/>
      <c r="G32" s="176"/>
      <c r="H32" s="38"/>
      <c r="I32" s="28"/>
      <c r="J32" s="16"/>
      <c r="K32" s="16"/>
      <c r="L32" s="16"/>
      <c r="M32" s="16"/>
      <c r="O32" s="16"/>
      <c r="P32" s="16"/>
      <c r="Q32" s="16"/>
      <c r="R32" s="16"/>
      <c r="S32" s="16"/>
      <c r="T32" s="16"/>
      <c r="U32" s="16"/>
      <c r="V32" s="16"/>
    </row>
    <row r="33" spans="1:22" x14ac:dyDescent="0.25">
      <c r="A33" s="23" t="s">
        <v>32</v>
      </c>
      <c r="B33" s="38">
        <v>-35.587513000000001</v>
      </c>
      <c r="C33" s="176">
        <v>-85.781273999999996</v>
      </c>
      <c r="D33" s="38">
        <v>-5.1091160000000002</v>
      </c>
      <c r="E33" s="38">
        <v>-2.517703</v>
      </c>
      <c r="F33" s="38">
        <v>10.485431</v>
      </c>
      <c r="G33" s="176">
        <v>3.9149069999999999</v>
      </c>
      <c r="H33" s="38">
        <v>-114.595268</v>
      </c>
      <c r="I33" s="191"/>
      <c r="J33" s="16"/>
      <c r="K33" s="16"/>
      <c r="L33" s="16"/>
      <c r="M33" s="16"/>
      <c r="O33" s="16"/>
      <c r="P33" s="16"/>
      <c r="Q33" s="16"/>
      <c r="R33" s="16"/>
      <c r="S33" s="16"/>
      <c r="T33" s="16"/>
      <c r="U33" s="16"/>
      <c r="V33" s="16"/>
    </row>
    <row r="34" spans="1:22" x14ac:dyDescent="0.25">
      <c r="A34" s="23"/>
      <c r="B34" s="104"/>
      <c r="C34" s="178"/>
      <c r="D34" s="104"/>
      <c r="E34" s="104"/>
      <c r="F34" s="104"/>
      <c r="G34" s="178"/>
      <c r="H34" s="104"/>
      <c r="I34" s="28"/>
      <c r="J34" s="16"/>
      <c r="K34" s="16"/>
      <c r="L34" s="16"/>
      <c r="M34" s="16"/>
      <c r="O34" s="16"/>
      <c r="P34" s="16"/>
      <c r="Q34" s="16"/>
      <c r="R34" s="16"/>
      <c r="S34" s="16"/>
      <c r="T34" s="16"/>
      <c r="U34" s="16"/>
      <c r="V34" s="16"/>
    </row>
    <row r="35" spans="1:22" s="19" customFormat="1" x14ac:dyDescent="0.25">
      <c r="A35" s="61" t="s">
        <v>30</v>
      </c>
      <c r="B35" s="105">
        <f>+B31+B33</f>
        <v>106.97096999999997</v>
      </c>
      <c r="C35" s="179">
        <f t="shared" ref="C35:H35" si="7">+C31+C33</f>
        <v>254.80134100000015</v>
      </c>
      <c r="D35" s="105">
        <f t="shared" si="7"/>
        <v>14.695680000000003</v>
      </c>
      <c r="E35" s="105">
        <f t="shared" si="7"/>
        <v>7.0446050000000033</v>
      </c>
      <c r="F35" s="105">
        <f t="shared" si="7"/>
        <v>-31.307035999999997</v>
      </c>
      <c r="G35" s="179">
        <f t="shared" si="7"/>
        <v>-11.693546999999992</v>
      </c>
      <c r="H35" s="105">
        <f t="shared" si="7"/>
        <v>340.94819099999961</v>
      </c>
      <c r="I35" s="28"/>
      <c r="J35" s="89"/>
      <c r="K35" s="89"/>
      <c r="L35" s="89"/>
      <c r="M35" s="89"/>
      <c r="O35" s="89"/>
      <c r="P35" s="89"/>
      <c r="Q35" s="89"/>
      <c r="R35" s="89"/>
      <c r="S35" s="89"/>
      <c r="T35" s="89"/>
      <c r="U35" s="89"/>
      <c r="V35" s="89"/>
    </row>
    <row r="36" spans="1:22" x14ac:dyDescent="0.25">
      <c r="A36" s="23"/>
      <c r="B36" s="38"/>
      <c r="C36" s="176"/>
      <c r="D36" s="38"/>
      <c r="E36" s="38"/>
      <c r="F36" s="38"/>
      <c r="G36" s="176"/>
      <c r="H36" s="38"/>
      <c r="I36" s="28"/>
      <c r="J36" s="16"/>
      <c r="K36" s="16"/>
      <c r="L36" s="16"/>
      <c r="M36" s="16"/>
      <c r="O36" s="16"/>
      <c r="P36" s="16"/>
      <c r="Q36" s="16"/>
      <c r="R36" s="16"/>
      <c r="S36" s="16"/>
      <c r="T36" s="16"/>
      <c r="U36" s="16"/>
      <c r="V36" s="16"/>
    </row>
    <row r="37" spans="1:22" x14ac:dyDescent="0.25">
      <c r="A37" s="76" t="s">
        <v>94</v>
      </c>
      <c r="B37" s="38"/>
      <c r="C37" s="176"/>
      <c r="D37" s="38"/>
      <c r="E37" s="38"/>
      <c r="F37" s="38"/>
      <c r="G37" s="176"/>
      <c r="H37" s="38"/>
      <c r="I37" s="28"/>
      <c r="J37" s="16"/>
      <c r="K37" s="16"/>
      <c r="L37" s="16"/>
      <c r="M37" s="16"/>
      <c r="O37" s="16"/>
      <c r="P37" s="16"/>
      <c r="Q37" s="16"/>
      <c r="R37" s="16"/>
      <c r="S37" s="16"/>
      <c r="T37" s="16"/>
      <c r="U37" s="16"/>
      <c r="V37" s="16"/>
    </row>
    <row r="38" spans="1:22" x14ac:dyDescent="0.25">
      <c r="A38" s="23" t="s">
        <v>53</v>
      </c>
      <c r="B38" s="38">
        <v>0</v>
      </c>
      <c r="C38" s="176">
        <v>0</v>
      </c>
      <c r="D38" s="38">
        <v>0</v>
      </c>
      <c r="E38" s="38">
        <v>0</v>
      </c>
      <c r="F38" s="38">
        <v>-4.4960740000000001</v>
      </c>
      <c r="G38" s="176">
        <v>0</v>
      </c>
      <c r="H38" s="38">
        <v>-4.7307889999999997</v>
      </c>
      <c r="I38" s="28"/>
      <c r="J38" s="16"/>
      <c r="K38" s="16"/>
      <c r="L38" s="16"/>
      <c r="M38" s="16"/>
      <c r="O38" s="16"/>
      <c r="P38" s="16"/>
      <c r="Q38" s="16"/>
      <c r="R38" s="16"/>
      <c r="S38" s="16"/>
      <c r="T38" s="16"/>
      <c r="U38" s="16"/>
      <c r="V38" s="16"/>
    </row>
    <row r="39" spans="1:22" x14ac:dyDescent="0.25">
      <c r="A39" s="23"/>
      <c r="B39" s="38"/>
      <c r="C39" s="176"/>
      <c r="D39" s="38"/>
      <c r="E39" s="38"/>
      <c r="F39" s="38"/>
      <c r="G39" s="176"/>
      <c r="H39" s="38"/>
      <c r="I39" s="28"/>
      <c r="J39" s="16"/>
      <c r="K39" s="16"/>
      <c r="L39" s="16"/>
      <c r="M39" s="16"/>
    </row>
    <row r="40" spans="1:22" x14ac:dyDescent="0.25">
      <c r="A40" s="23" t="s">
        <v>95</v>
      </c>
      <c r="B40" s="38">
        <v>107.011562</v>
      </c>
      <c r="C40" s="176">
        <v>255.06450799999999</v>
      </c>
      <c r="D40" s="38">
        <v>14.693697999999999</v>
      </c>
      <c r="E40" s="38">
        <v>7.331772</v>
      </c>
      <c r="F40" s="38">
        <v>-38.291513000000002</v>
      </c>
      <c r="G40" s="176">
        <v>-11.693547000000001</v>
      </c>
      <c r="H40" s="38">
        <v>334.11648000000002</v>
      </c>
      <c r="I40" s="28"/>
      <c r="J40" s="16"/>
      <c r="K40" s="16"/>
      <c r="L40" s="16"/>
      <c r="M40" s="16"/>
    </row>
    <row r="41" spans="1:22" x14ac:dyDescent="0.25">
      <c r="A41" s="23" t="s">
        <v>96</v>
      </c>
      <c r="B41" s="104">
        <v>0</v>
      </c>
      <c r="C41" s="178">
        <v>0</v>
      </c>
      <c r="D41" s="104">
        <v>0</v>
      </c>
      <c r="E41" s="104">
        <v>0</v>
      </c>
      <c r="F41" s="104">
        <v>11.5625</v>
      </c>
      <c r="G41" s="178">
        <v>0</v>
      </c>
      <c r="H41" s="104">
        <v>11.5625</v>
      </c>
      <c r="I41" s="28"/>
      <c r="J41" s="16"/>
      <c r="K41" s="16"/>
      <c r="L41" s="16"/>
      <c r="M41" s="16"/>
    </row>
    <row r="42" spans="1:22" s="19" customFormat="1" x14ac:dyDescent="0.25">
      <c r="A42" s="107" t="s">
        <v>31</v>
      </c>
      <c r="B42" s="108">
        <f>+B40+B41</f>
        <v>107.011562</v>
      </c>
      <c r="C42" s="181">
        <f t="shared" ref="C42:H42" si="8">+C40+C41</f>
        <v>255.06450799999999</v>
      </c>
      <c r="D42" s="108">
        <f t="shared" si="8"/>
        <v>14.693697999999999</v>
      </c>
      <c r="E42" s="108">
        <f t="shared" si="8"/>
        <v>7.331772</v>
      </c>
      <c r="F42" s="108">
        <f t="shared" si="8"/>
        <v>-26.729013000000002</v>
      </c>
      <c r="G42" s="181">
        <f t="shared" si="8"/>
        <v>-11.693547000000001</v>
      </c>
      <c r="H42" s="108">
        <f t="shared" si="8"/>
        <v>345.67898000000002</v>
      </c>
      <c r="I42" s="28"/>
      <c r="J42" s="89"/>
      <c r="K42" s="89"/>
      <c r="L42" s="89"/>
      <c r="M42" s="89"/>
    </row>
    <row r="43" spans="1:22" s="100" customFormat="1" x14ac:dyDescent="0.25">
      <c r="A43" s="97"/>
      <c r="B43" s="39"/>
      <c r="C43" s="182"/>
      <c r="D43" s="39"/>
      <c r="E43" s="39"/>
      <c r="F43" s="39"/>
      <c r="G43" s="182"/>
      <c r="H43" s="39"/>
      <c r="I43" s="98"/>
      <c r="J43" s="99"/>
      <c r="K43" s="99"/>
      <c r="L43" s="99"/>
      <c r="M43" s="99"/>
    </row>
    <row r="44" spans="1:22" ht="77.45" customHeight="1" x14ac:dyDescent="0.25">
      <c r="A44" s="14" t="s">
        <v>27</v>
      </c>
      <c r="B44" s="17" t="s">
        <v>5</v>
      </c>
      <c r="C44" s="152" t="s">
        <v>6</v>
      </c>
      <c r="D44" s="17" t="s">
        <v>23</v>
      </c>
      <c r="E44" s="17" t="s">
        <v>7</v>
      </c>
      <c r="F44" s="17" t="s">
        <v>8</v>
      </c>
      <c r="G44" s="152" t="s">
        <v>9</v>
      </c>
      <c r="H44" s="17" t="s">
        <v>10</v>
      </c>
      <c r="I44" s="28"/>
      <c r="J44" s="16"/>
      <c r="K44" s="16"/>
      <c r="L44" s="16"/>
      <c r="M44" s="16"/>
    </row>
    <row r="45" spans="1:22" x14ac:dyDescent="0.25">
      <c r="A45" s="23" t="s">
        <v>70</v>
      </c>
      <c r="B45" s="39">
        <v>2117.966156</v>
      </c>
      <c r="C45" s="182">
        <v>863.36083099999996</v>
      </c>
      <c r="D45" s="39">
        <v>0</v>
      </c>
      <c r="E45" s="39">
        <v>0</v>
      </c>
      <c r="F45" s="39">
        <v>0</v>
      </c>
      <c r="G45" s="182">
        <v>-76.613045999999997</v>
      </c>
      <c r="H45" s="39">
        <v>2904.713941</v>
      </c>
      <c r="I45" s="41"/>
      <c r="J45" s="16"/>
      <c r="K45" s="16"/>
      <c r="L45" s="16"/>
      <c r="M45" s="16"/>
    </row>
    <row r="46" spans="1:22" s="79" customFormat="1" x14ac:dyDescent="0.25">
      <c r="A46" s="76" t="s">
        <v>71</v>
      </c>
      <c r="B46" s="113">
        <v>-1587.52496</v>
      </c>
      <c r="C46" s="183">
        <v>-687.381306</v>
      </c>
      <c r="D46" s="113">
        <v>0</v>
      </c>
      <c r="E46" s="113">
        <v>0</v>
      </c>
      <c r="F46" s="113">
        <v>0</v>
      </c>
      <c r="G46" s="183">
        <v>33.445659999999997</v>
      </c>
      <c r="H46" s="113">
        <v>-2241.4606060000001</v>
      </c>
      <c r="I46" s="114"/>
      <c r="J46" s="103"/>
      <c r="K46" s="103"/>
      <c r="L46" s="103"/>
      <c r="M46" s="103"/>
    </row>
    <row r="47" spans="1:22" s="79" customFormat="1" x14ac:dyDescent="0.25">
      <c r="A47" s="76" t="s">
        <v>72</v>
      </c>
      <c r="B47" s="113">
        <v>-419.28781099999998</v>
      </c>
      <c r="C47" s="183">
        <v>-94.824869000000007</v>
      </c>
      <c r="D47" s="113">
        <v>0</v>
      </c>
      <c r="E47" s="113">
        <v>0</v>
      </c>
      <c r="F47" s="113">
        <v>0</v>
      </c>
      <c r="G47" s="183">
        <v>1.264246</v>
      </c>
      <c r="H47" s="113">
        <v>-512.848434</v>
      </c>
      <c r="I47" s="114"/>
      <c r="J47" s="103"/>
      <c r="K47" s="103"/>
      <c r="L47" s="103"/>
      <c r="M47" s="103"/>
    </row>
    <row r="48" spans="1:22" x14ac:dyDescent="0.25">
      <c r="A48" s="23" t="s">
        <v>73</v>
      </c>
      <c r="B48" s="115">
        <v>-2006.8127710000001</v>
      </c>
      <c r="C48" s="184">
        <v>-782.20617500000003</v>
      </c>
      <c r="D48" s="115">
        <v>0</v>
      </c>
      <c r="E48" s="115">
        <v>0</v>
      </c>
      <c r="F48" s="115">
        <v>0</v>
      </c>
      <c r="G48" s="184">
        <v>34.709905999999997</v>
      </c>
      <c r="H48" s="115">
        <v>-2754.3090400000001</v>
      </c>
      <c r="I48" s="41"/>
      <c r="J48" s="16"/>
      <c r="K48" s="16"/>
      <c r="L48" s="16"/>
      <c r="M48" s="16"/>
    </row>
    <row r="49" spans="1:13" s="19" customFormat="1" x14ac:dyDescent="0.25">
      <c r="A49" s="61" t="s">
        <v>74</v>
      </c>
      <c r="B49" s="109">
        <f>+B45+B48</f>
        <v>111.15338499999984</v>
      </c>
      <c r="C49" s="185">
        <f t="shared" ref="C49:H49" si="9">+C45+C48</f>
        <v>81.154655999999932</v>
      </c>
      <c r="D49" s="109">
        <f t="shared" si="9"/>
        <v>0</v>
      </c>
      <c r="E49" s="109">
        <f t="shared" si="9"/>
        <v>0</v>
      </c>
      <c r="F49" s="109">
        <f t="shared" si="9"/>
        <v>0</v>
      </c>
      <c r="G49" s="185">
        <f t="shared" si="9"/>
        <v>-41.90314</v>
      </c>
      <c r="H49" s="109">
        <f t="shared" si="9"/>
        <v>150.40490099999988</v>
      </c>
      <c r="I49" s="112"/>
      <c r="J49" s="89"/>
      <c r="K49" s="89"/>
      <c r="L49" s="89"/>
      <c r="M49" s="89"/>
    </row>
    <row r="50" spans="1:13" x14ac:dyDescent="0.25">
      <c r="A50" s="23" t="s">
        <v>75</v>
      </c>
      <c r="B50" s="39">
        <v>-38.351742000000002</v>
      </c>
      <c r="C50" s="182">
        <v>-8.6750489999999996</v>
      </c>
      <c r="D50" s="39">
        <v>0</v>
      </c>
      <c r="E50" s="39">
        <v>0</v>
      </c>
      <c r="F50" s="39">
        <v>0</v>
      </c>
      <c r="G50" s="182">
        <v>0</v>
      </c>
      <c r="H50" s="39">
        <v>-47.026791000000003</v>
      </c>
      <c r="I50" s="41"/>
      <c r="J50" s="16"/>
      <c r="K50" s="16"/>
      <c r="L50" s="16"/>
      <c r="M50" s="16"/>
    </row>
    <row r="51" spans="1:13" x14ac:dyDescent="0.25">
      <c r="A51" s="23" t="s">
        <v>76</v>
      </c>
      <c r="B51" s="115">
        <v>40.704331000000003</v>
      </c>
      <c r="C51" s="184">
        <v>4.8036159999999999</v>
      </c>
      <c r="D51" s="115">
        <v>0</v>
      </c>
      <c r="E51" s="115">
        <v>0</v>
      </c>
      <c r="F51" s="115">
        <v>0</v>
      </c>
      <c r="G51" s="184">
        <v>0</v>
      </c>
      <c r="H51" s="115">
        <v>45.507947000000001</v>
      </c>
      <c r="I51" s="41"/>
      <c r="J51" s="16"/>
      <c r="K51" s="16"/>
      <c r="L51" s="16"/>
      <c r="M51" s="16"/>
    </row>
    <row r="52" spans="1:13" s="19" customFormat="1" x14ac:dyDescent="0.25">
      <c r="A52" s="61" t="s">
        <v>77</v>
      </c>
      <c r="B52" s="116">
        <f>+B50+B51</f>
        <v>2.3525890000000018</v>
      </c>
      <c r="C52" s="186">
        <f t="shared" ref="C52:H52" si="10">+C50+C51</f>
        <v>-3.8714329999999997</v>
      </c>
      <c r="D52" s="116">
        <f t="shared" si="10"/>
        <v>0</v>
      </c>
      <c r="E52" s="116">
        <f t="shared" si="10"/>
        <v>0</v>
      </c>
      <c r="F52" s="116">
        <f t="shared" si="10"/>
        <v>0</v>
      </c>
      <c r="G52" s="186">
        <f t="shared" si="10"/>
        <v>0</v>
      </c>
      <c r="H52" s="116">
        <f t="shared" si="10"/>
        <v>-1.5188440000000014</v>
      </c>
      <c r="I52" s="112"/>
      <c r="J52" s="89"/>
      <c r="K52" s="89"/>
      <c r="L52" s="89"/>
      <c r="M52" s="89"/>
    </row>
    <row r="53" spans="1:13" s="19" customFormat="1" x14ac:dyDescent="0.25">
      <c r="A53" s="61" t="s">
        <v>78</v>
      </c>
      <c r="B53" s="109">
        <f>+B49+B52</f>
        <v>113.50597399999984</v>
      </c>
      <c r="C53" s="185">
        <f t="shared" ref="C53:H53" si="11">+C49+C52</f>
        <v>77.283222999999936</v>
      </c>
      <c r="D53" s="109">
        <f t="shared" si="11"/>
        <v>0</v>
      </c>
      <c r="E53" s="109">
        <f t="shared" si="11"/>
        <v>0</v>
      </c>
      <c r="F53" s="109">
        <f t="shared" si="11"/>
        <v>0</v>
      </c>
      <c r="G53" s="185">
        <f t="shared" si="11"/>
        <v>-41.90314</v>
      </c>
      <c r="H53" s="109">
        <f t="shared" si="11"/>
        <v>148.88605699999988</v>
      </c>
      <c r="I53" s="112"/>
      <c r="J53" s="89"/>
      <c r="K53" s="89"/>
      <c r="L53" s="89"/>
      <c r="M53" s="89"/>
    </row>
    <row r="54" spans="1:13" x14ac:dyDescent="0.25">
      <c r="A54" s="23"/>
      <c r="B54" s="39"/>
      <c r="C54" s="182"/>
      <c r="D54" s="39"/>
      <c r="E54" s="39"/>
      <c r="F54" s="39"/>
      <c r="G54" s="182"/>
      <c r="H54" s="39"/>
      <c r="I54" s="41"/>
      <c r="J54" s="16"/>
      <c r="K54" s="16"/>
      <c r="L54" s="16"/>
      <c r="M54" s="16"/>
    </row>
    <row r="55" spans="1:13" x14ac:dyDescent="0.25">
      <c r="A55" s="23" t="s">
        <v>79</v>
      </c>
      <c r="B55" s="39">
        <v>96.393877000000003</v>
      </c>
      <c r="C55" s="182">
        <v>738.32836599999996</v>
      </c>
      <c r="D55" s="39">
        <v>0</v>
      </c>
      <c r="E55" s="39">
        <v>0</v>
      </c>
      <c r="F55" s="39">
        <v>7.1714140000000004</v>
      </c>
      <c r="G55" s="182">
        <v>-6.342676</v>
      </c>
      <c r="H55" s="39">
        <v>835.53430100000003</v>
      </c>
      <c r="I55" s="41"/>
      <c r="J55" s="16"/>
      <c r="K55" s="16"/>
      <c r="L55" s="16"/>
      <c r="M55" s="16"/>
    </row>
    <row r="56" spans="1:13" x14ac:dyDescent="0.25">
      <c r="A56" s="23" t="s">
        <v>80</v>
      </c>
      <c r="B56" s="39">
        <v>-1123.1206890000001</v>
      </c>
      <c r="C56" s="182">
        <v>-11417.216822</v>
      </c>
      <c r="D56" s="39">
        <v>0</v>
      </c>
      <c r="E56" s="39">
        <v>0</v>
      </c>
      <c r="F56" s="39">
        <v>-429.22286600000001</v>
      </c>
      <c r="G56" s="182">
        <v>401.62131299999999</v>
      </c>
      <c r="H56" s="39">
        <v>-12568.170614000001</v>
      </c>
      <c r="I56" s="41"/>
      <c r="J56" s="16"/>
      <c r="K56" s="16"/>
      <c r="L56" s="16"/>
      <c r="M56" s="16"/>
    </row>
    <row r="57" spans="1:13" x14ac:dyDescent="0.25">
      <c r="A57" s="23" t="s">
        <v>81</v>
      </c>
      <c r="B57" s="39">
        <v>5.6730000000000001E-3</v>
      </c>
      <c r="C57" s="182">
        <v>0.206926</v>
      </c>
      <c r="D57" s="39">
        <v>0</v>
      </c>
      <c r="E57" s="39">
        <v>0</v>
      </c>
      <c r="F57" s="39">
        <v>0</v>
      </c>
      <c r="G57" s="182">
        <v>0</v>
      </c>
      <c r="H57" s="39">
        <v>0.21098</v>
      </c>
      <c r="I57" s="41"/>
      <c r="J57" s="16"/>
      <c r="K57" s="16"/>
      <c r="L57" s="16"/>
      <c r="M57" s="16"/>
    </row>
    <row r="58" spans="1:13" x14ac:dyDescent="0.25">
      <c r="A58" s="23" t="s">
        <v>82</v>
      </c>
      <c r="B58" s="39">
        <v>902.08176200000003</v>
      </c>
      <c r="C58" s="182">
        <v>9275.1687970000003</v>
      </c>
      <c r="D58" s="39">
        <v>0</v>
      </c>
      <c r="E58" s="39">
        <v>0</v>
      </c>
      <c r="F58" s="39">
        <v>0</v>
      </c>
      <c r="G58" s="182">
        <v>-713.14464799999996</v>
      </c>
      <c r="H58" s="39">
        <v>9464.1059110000006</v>
      </c>
      <c r="I58" s="41"/>
      <c r="J58" s="16"/>
      <c r="K58" s="16"/>
      <c r="L58" s="16"/>
      <c r="M58" s="16"/>
    </row>
    <row r="59" spans="1:13" x14ac:dyDescent="0.25">
      <c r="A59" s="23" t="s">
        <v>83</v>
      </c>
      <c r="B59" s="39">
        <v>-22.998138999999998</v>
      </c>
      <c r="C59" s="182">
        <v>-32.422632999999998</v>
      </c>
      <c r="D59" s="39">
        <v>0</v>
      </c>
      <c r="E59" s="39">
        <v>0</v>
      </c>
      <c r="F59" s="39">
        <v>0</v>
      </c>
      <c r="G59" s="182">
        <v>0</v>
      </c>
      <c r="H59" s="39">
        <v>-55.420771999999999</v>
      </c>
      <c r="I59" s="41"/>
      <c r="J59" s="16"/>
      <c r="K59" s="16"/>
      <c r="L59" s="16"/>
      <c r="M59" s="16"/>
    </row>
    <row r="60" spans="1:13" x14ac:dyDescent="0.25">
      <c r="A60" s="23" t="s">
        <v>84</v>
      </c>
      <c r="B60" s="39">
        <v>0</v>
      </c>
      <c r="C60" s="182">
        <v>314.20345099999997</v>
      </c>
      <c r="D60" s="39">
        <v>0</v>
      </c>
      <c r="E60" s="39">
        <v>0</v>
      </c>
      <c r="F60" s="39">
        <v>0</v>
      </c>
      <c r="G60" s="182">
        <v>0</v>
      </c>
      <c r="H60" s="39">
        <v>314.20345099999997</v>
      </c>
      <c r="I60" s="41"/>
      <c r="J60" s="16"/>
      <c r="K60" s="16"/>
      <c r="L60" s="16"/>
      <c r="M60" s="16"/>
    </row>
    <row r="61" spans="1:13" x14ac:dyDescent="0.25">
      <c r="A61" s="23" t="s">
        <v>85</v>
      </c>
      <c r="B61" s="39">
        <v>-8.6500990000000009</v>
      </c>
      <c r="C61" s="182">
        <v>-137.76996199999999</v>
      </c>
      <c r="D61" s="39">
        <v>0</v>
      </c>
      <c r="E61" s="39">
        <v>-0.77880499999999997</v>
      </c>
      <c r="F61" s="39">
        <v>-476.44684799999999</v>
      </c>
      <c r="G61" s="182">
        <v>437.694209</v>
      </c>
      <c r="H61" s="39">
        <v>-186.23150899999999</v>
      </c>
      <c r="I61" s="41"/>
      <c r="J61" s="16"/>
      <c r="K61" s="16"/>
      <c r="L61" s="16"/>
      <c r="M61" s="16"/>
    </row>
    <row r="62" spans="1:13" x14ac:dyDescent="0.25">
      <c r="A62" s="23" t="s">
        <v>86</v>
      </c>
      <c r="B62" s="115">
        <v>-4.2884460000000004</v>
      </c>
      <c r="C62" s="184">
        <v>-25.600605000000002</v>
      </c>
      <c r="D62" s="115">
        <v>-26.181569</v>
      </c>
      <c r="E62" s="115">
        <v>0</v>
      </c>
      <c r="F62" s="115">
        <v>-2.2795930000000002</v>
      </c>
      <c r="G62" s="184">
        <v>29.182300999999999</v>
      </c>
      <c r="H62" s="115">
        <v>-29.167912000000001</v>
      </c>
      <c r="I62" s="41"/>
      <c r="J62" s="16"/>
      <c r="K62" s="16"/>
      <c r="L62" s="16"/>
      <c r="M62" s="16"/>
    </row>
    <row r="63" spans="1:13" s="19" customFormat="1" x14ac:dyDescent="0.25">
      <c r="A63" s="61" t="s">
        <v>87</v>
      </c>
      <c r="B63" s="109">
        <f>SUM(B55:B62)</f>
        <v>-160.57606100000021</v>
      </c>
      <c r="C63" s="185">
        <f t="shared" ref="C63:H63" si="12">SUM(C55:C62)</f>
        <v>-1285.1024819999996</v>
      </c>
      <c r="D63" s="109">
        <v>-26.720336</v>
      </c>
      <c r="E63" s="109">
        <f t="shared" si="12"/>
        <v>-0.77880499999999997</v>
      </c>
      <c r="F63" s="109">
        <f t="shared" si="12"/>
        <v>-900.77789299999995</v>
      </c>
      <c r="G63" s="185">
        <f t="shared" si="12"/>
        <v>149.01049900000004</v>
      </c>
      <c r="H63" s="109">
        <f t="shared" si="12"/>
        <v>-2224.9361640000006</v>
      </c>
      <c r="I63" s="112"/>
      <c r="J63" s="89"/>
      <c r="K63" s="89"/>
      <c r="L63" s="89"/>
      <c r="M63" s="89"/>
    </row>
    <row r="64" spans="1:13" x14ac:dyDescent="0.25">
      <c r="A64" s="23"/>
      <c r="B64" s="39"/>
      <c r="C64" s="182"/>
      <c r="D64" s="39"/>
      <c r="E64" s="39"/>
      <c r="F64" s="39"/>
      <c r="G64" s="182"/>
      <c r="H64" s="39"/>
      <c r="I64" s="41"/>
      <c r="J64" s="16"/>
      <c r="K64" s="16"/>
      <c r="L64" s="16"/>
      <c r="M64" s="16"/>
    </row>
    <row r="65" spans="1:22" x14ac:dyDescent="0.25">
      <c r="A65" s="23" t="s">
        <v>88</v>
      </c>
      <c r="B65" s="39">
        <v>0</v>
      </c>
      <c r="C65" s="182">
        <v>0</v>
      </c>
      <c r="D65" s="39">
        <v>0</v>
      </c>
      <c r="E65" s="39">
        <v>0</v>
      </c>
      <c r="F65" s="39">
        <v>-1.1388469999999999</v>
      </c>
      <c r="G65" s="182">
        <v>0</v>
      </c>
      <c r="H65" s="39">
        <v>-0.74065300000000001</v>
      </c>
      <c r="I65" s="41"/>
      <c r="J65" s="16"/>
      <c r="K65" s="16"/>
      <c r="L65" s="16"/>
      <c r="M65" s="16"/>
    </row>
    <row r="66" spans="1:22" x14ac:dyDescent="0.25">
      <c r="A66" s="23" t="s">
        <v>89</v>
      </c>
      <c r="B66" s="39">
        <v>0</v>
      </c>
      <c r="C66" s="182">
        <v>12.658144</v>
      </c>
      <c r="D66" s="39">
        <v>97.546296999999996</v>
      </c>
      <c r="E66" s="39">
        <v>64.107208999999997</v>
      </c>
      <c r="F66" s="39">
        <v>0</v>
      </c>
      <c r="G66" s="182">
        <v>-65.645161999999999</v>
      </c>
      <c r="H66" s="39">
        <v>108.657905</v>
      </c>
      <c r="I66" s="41"/>
      <c r="J66" s="16"/>
      <c r="K66" s="16"/>
      <c r="L66" s="16"/>
      <c r="M66" s="16"/>
    </row>
    <row r="67" spans="1:22" x14ac:dyDescent="0.25">
      <c r="A67" s="23" t="s">
        <v>90</v>
      </c>
      <c r="B67" s="115">
        <v>0.65044400000000002</v>
      </c>
      <c r="C67" s="184">
        <v>83.419154000000006</v>
      </c>
      <c r="D67" s="115">
        <v>0</v>
      </c>
      <c r="E67" s="115">
        <v>0</v>
      </c>
      <c r="F67" s="115">
        <v>0</v>
      </c>
      <c r="G67" s="184">
        <v>-6.0992139999999999</v>
      </c>
      <c r="H67" s="115">
        <v>78.189757</v>
      </c>
      <c r="I67" s="41"/>
      <c r="J67" s="16"/>
      <c r="K67" s="16"/>
      <c r="L67" s="16"/>
      <c r="M67" s="16"/>
    </row>
    <row r="68" spans="1:22" s="19" customFormat="1" x14ac:dyDescent="0.25">
      <c r="A68" s="61" t="s">
        <v>91</v>
      </c>
      <c r="B68" s="109">
        <f>SUM(B65:B67)</f>
        <v>0.65044400000000002</v>
      </c>
      <c r="C68" s="185">
        <f t="shared" ref="C68:H68" si="13">SUM(C65:C67)</f>
        <v>96.077298000000013</v>
      </c>
      <c r="D68" s="109">
        <f t="shared" si="13"/>
        <v>97.546296999999996</v>
      </c>
      <c r="E68" s="109">
        <v>64.579121000000001</v>
      </c>
      <c r="F68" s="109">
        <f t="shared" si="13"/>
        <v>-1.1388469999999999</v>
      </c>
      <c r="G68" s="185">
        <f t="shared" si="13"/>
        <v>-71.744376000000003</v>
      </c>
      <c r="H68" s="109">
        <f t="shared" si="13"/>
        <v>186.10700900000001</v>
      </c>
      <c r="I68" s="112"/>
      <c r="J68" s="89"/>
      <c r="K68" s="89"/>
      <c r="L68" s="89"/>
      <c r="M68" s="89"/>
    </row>
    <row r="69" spans="1:22" x14ac:dyDescent="0.25">
      <c r="A69" s="23"/>
      <c r="B69" s="39"/>
      <c r="C69" s="182"/>
      <c r="D69" s="39"/>
      <c r="E69" s="39"/>
      <c r="F69" s="39"/>
      <c r="G69" s="182"/>
      <c r="H69" s="39"/>
      <c r="I69" s="41"/>
      <c r="J69" s="16"/>
      <c r="K69" s="16"/>
      <c r="L69" s="16"/>
      <c r="M69" s="16"/>
    </row>
    <row r="70" spans="1:22" x14ac:dyDescent="0.25">
      <c r="A70" s="23" t="s">
        <v>92</v>
      </c>
      <c r="B70" s="115">
        <v>-16.065771000000002</v>
      </c>
      <c r="C70" s="184">
        <v>-27.632999000000002</v>
      </c>
      <c r="D70" s="115">
        <v>-51.793689000000001</v>
      </c>
      <c r="E70" s="115">
        <v>-53.166369000000003</v>
      </c>
      <c r="F70" s="115">
        <v>-52.483609000000001</v>
      </c>
      <c r="G70" s="184">
        <v>44.834721000000002</v>
      </c>
      <c r="H70" s="115">
        <v>-156.307716</v>
      </c>
      <c r="I70" s="41"/>
      <c r="J70" s="16"/>
      <c r="K70" s="16"/>
      <c r="L70" s="16"/>
      <c r="M70" s="16"/>
    </row>
    <row r="71" spans="1:22" s="19" customFormat="1" x14ac:dyDescent="0.25">
      <c r="A71" s="61" t="s">
        <v>93</v>
      </c>
      <c r="B71" s="109">
        <f>+B68+B70</f>
        <v>-15.415327000000001</v>
      </c>
      <c r="C71" s="185">
        <f t="shared" ref="C71:H71" si="14">+C68+C70</f>
        <v>68.444299000000015</v>
      </c>
      <c r="D71" s="109">
        <f t="shared" si="14"/>
        <v>45.752607999999995</v>
      </c>
      <c r="E71" s="109">
        <f t="shared" si="14"/>
        <v>11.412751999999998</v>
      </c>
      <c r="F71" s="109">
        <f t="shared" si="14"/>
        <v>-53.622456</v>
      </c>
      <c r="G71" s="185">
        <f t="shared" si="14"/>
        <v>-26.909655000000001</v>
      </c>
      <c r="H71" s="109">
        <f t="shared" si="14"/>
        <v>29.799293000000006</v>
      </c>
      <c r="I71" s="112"/>
      <c r="J71" s="89"/>
      <c r="K71" s="89"/>
      <c r="L71" s="89"/>
      <c r="M71" s="89"/>
    </row>
    <row r="72" spans="1:22" x14ac:dyDescent="0.25">
      <c r="A72" s="23"/>
      <c r="B72" s="115"/>
      <c r="C72" s="184"/>
      <c r="D72" s="115"/>
      <c r="E72" s="115"/>
      <c r="F72" s="115"/>
      <c r="G72" s="184"/>
      <c r="H72" s="115"/>
      <c r="I72" s="41"/>
      <c r="J72" s="16"/>
      <c r="K72" s="16"/>
      <c r="L72" s="16"/>
      <c r="M72" s="16"/>
    </row>
    <row r="73" spans="1:22" s="19" customFormat="1" x14ac:dyDescent="0.25">
      <c r="A73" s="61" t="s">
        <v>29</v>
      </c>
      <c r="B73" s="109">
        <f>+B53+B63+B71</f>
        <v>-62.485414000000375</v>
      </c>
      <c r="C73" s="185">
        <f t="shared" ref="C73:H73" si="15">+C53+C63+C71</f>
        <v>-1139.3749599999996</v>
      </c>
      <c r="D73" s="109">
        <f t="shared" si="15"/>
        <v>19.032271999999995</v>
      </c>
      <c r="E73" s="109">
        <f t="shared" si="15"/>
        <v>10.633946999999997</v>
      </c>
      <c r="F73" s="109">
        <f t="shared" si="15"/>
        <v>-954.40034900000001</v>
      </c>
      <c r="G73" s="185">
        <f t="shared" si="15"/>
        <v>80.19770400000003</v>
      </c>
      <c r="H73" s="109">
        <f t="shared" si="15"/>
        <v>-2046.2508140000009</v>
      </c>
      <c r="I73" s="112"/>
      <c r="J73" s="89"/>
      <c r="K73" s="89"/>
      <c r="L73" s="89"/>
      <c r="M73" s="89"/>
    </row>
    <row r="74" spans="1:22" x14ac:dyDescent="0.25">
      <c r="A74" s="23"/>
      <c r="B74" s="39"/>
      <c r="C74" s="182"/>
      <c r="D74" s="39"/>
      <c r="E74" s="39"/>
      <c r="F74" s="39"/>
      <c r="G74" s="182"/>
      <c r="H74" s="39"/>
      <c r="I74" s="41"/>
      <c r="J74" s="16"/>
      <c r="K74" s="16"/>
      <c r="L74" s="16"/>
      <c r="M74" s="16"/>
    </row>
    <row r="75" spans="1:22" x14ac:dyDescent="0.25">
      <c r="A75" s="23" t="s">
        <v>32</v>
      </c>
      <c r="B75" s="39">
        <v>16.075600999999999</v>
      </c>
      <c r="C75" s="182">
        <v>295.78932300000002</v>
      </c>
      <c r="D75" s="39">
        <v>-4.9118560000000002</v>
      </c>
      <c r="E75" s="39">
        <v>-3.0814539999999999</v>
      </c>
      <c r="F75" s="39">
        <v>251.976778</v>
      </c>
      <c r="G75" s="182">
        <v>-20.691006000000002</v>
      </c>
      <c r="H75" s="39">
        <v>535.15738599999997</v>
      </c>
      <c r="I75" s="41"/>
      <c r="J75" s="16"/>
      <c r="K75" s="16"/>
      <c r="L75" s="16"/>
      <c r="M75" s="16"/>
    </row>
    <row r="76" spans="1:22" x14ac:dyDescent="0.25">
      <c r="A76" s="23" t="s">
        <v>69</v>
      </c>
      <c r="B76" s="115"/>
      <c r="C76" s="184"/>
      <c r="D76" s="115"/>
      <c r="E76" s="115"/>
      <c r="F76" s="115"/>
      <c r="G76" s="184"/>
      <c r="H76" s="115"/>
      <c r="I76" s="41"/>
      <c r="J76" s="16"/>
      <c r="K76" s="16"/>
      <c r="L76" s="16"/>
      <c r="M76" s="16"/>
      <c r="O76" s="16"/>
      <c r="P76" s="16"/>
      <c r="Q76" s="16"/>
      <c r="R76" s="16"/>
      <c r="S76" s="16"/>
      <c r="T76" s="16"/>
      <c r="U76" s="16"/>
      <c r="V76" s="16"/>
    </row>
    <row r="77" spans="1:22" s="19" customFormat="1" x14ac:dyDescent="0.25">
      <c r="A77" s="61" t="s">
        <v>30</v>
      </c>
      <c r="B77" s="109">
        <f>+B73+B75</f>
        <v>-46.409813000000376</v>
      </c>
      <c r="C77" s="185">
        <f t="shared" ref="C77:H77" si="16">+C73+C75</f>
        <v>-843.58563699999968</v>
      </c>
      <c r="D77" s="109">
        <f t="shared" si="16"/>
        <v>14.120415999999995</v>
      </c>
      <c r="E77" s="109">
        <f t="shared" si="16"/>
        <v>7.5524929999999975</v>
      </c>
      <c r="F77" s="109">
        <f t="shared" si="16"/>
        <v>-702.42357100000004</v>
      </c>
      <c r="G77" s="185">
        <f t="shared" si="16"/>
        <v>59.506698000000029</v>
      </c>
      <c r="H77" s="109">
        <f t="shared" si="16"/>
        <v>-1511.093428000001</v>
      </c>
      <c r="I77" s="112"/>
      <c r="J77" s="89"/>
      <c r="K77" s="89"/>
      <c r="L77" s="89"/>
      <c r="M77" s="89"/>
      <c r="O77" s="89"/>
      <c r="P77" s="89"/>
      <c r="Q77" s="89"/>
      <c r="R77" s="89"/>
      <c r="S77" s="89"/>
      <c r="T77" s="89"/>
      <c r="U77" s="89"/>
      <c r="V77" s="89"/>
    </row>
    <row r="78" spans="1:22" x14ac:dyDescent="0.25">
      <c r="A78" s="23"/>
      <c r="B78" s="39"/>
      <c r="C78" s="182"/>
      <c r="D78" s="39"/>
      <c r="E78" s="39"/>
      <c r="F78" s="39"/>
      <c r="G78" s="182"/>
      <c r="H78" s="39"/>
      <c r="I78" s="41"/>
      <c r="J78" s="16"/>
      <c r="K78" s="16"/>
      <c r="L78" s="16"/>
      <c r="M78" s="16"/>
      <c r="O78" s="16"/>
      <c r="P78" s="16"/>
      <c r="Q78" s="16"/>
      <c r="R78" s="16"/>
      <c r="S78" s="16"/>
      <c r="T78" s="16"/>
      <c r="U78" s="16"/>
      <c r="V78" s="16"/>
    </row>
    <row r="79" spans="1:22" x14ac:dyDescent="0.25">
      <c r="A79" s="76" t="s">
        <v>94</v>
      </c>
      <c r="B79" s="39"/>
      <c r="C79" s="182"/>
      <c r="D79" s="39"/>
      <c r="E79" s="39"/>
      <c r="F79" s="39"/>
      <c r="G79" s="182"/>
      <c r="H79" s="39"/>
      <c r="I79" s="41"/>
      <c r="J79" s="16"/>
      <c r="K79" s="16"/>
      <c r="L79" s="16"/>
      <c r="M79" s="16"/>
      <c r="O79" s="16"/>
      <c r="P79" s="16"/>
      <c r="Q79" s="16"/>
      <c r="R79" s="16"/>
      <c r="S79" s="16"/>
      <c r="T79" s="16"/>
      <c r="U79" s="16"/>
      <c r="V79" s="16"/>
    </row>
    <row r="80" spans="1:22" x14ac:dyDescent="0.25">
      <c r="A80" s="23" t="s">
        <v>53</v>
      </c>
      <c r="B80" s="39">
        <v>0</v>
      </c>
      <c r="C80" s="182">
        <v>0.90959400000000001</v>
      </c>
      <c r="D80" s="39">
        <v>0</v>
      </c>
      <c r="E80" s="39">
        <v>0</v>
      </c>
      <c r="F80" s="39">
        <v>-0.66550900000000002</v>
      </c>
      <c r="G80" s="182">
        <v>0</v>
      </c>
      <c r="H80" s="39">
        <v>0.51205299999999998</v>
      </c>
      <c r="I80" s="41"/>
      <c r="J80" s="16"/>
      <c r="K80" s="16"/>
      <c r="L80" s="16"/>
      <c r="M80" s="16"/>
      <c r="O80" s="16"/>
      <c r="P80" s="16"/>
      <c r="Q80" s="16"/>
      <c r="R80" s="16"/>
      <c r="S80" s="16"/>
      <c r="T80" s="16"/>
      <c r="U80" s="16"/>
      <c r="V80" s="16"/>
    </row>
    <row r="81" spans="1:13" x14ac:dyDescent="0.25">
      <c r="A81" s="23"/>
      <c r="B81" s="39"/>
      <c r="C81" s="182"/>
      <c r="D81" s="39"/>
      <c r="E81" s="39"/>
      <c r="F81" s="39"/>
      <c r="G81" s="182"/>
      <c r="H81" s="39"/>
    </row>
    <row r="82" spans="1:13" x14ac:dyDescent="0.25">
      <c r="A82" s="23" t="s">
        <v>95</v>
      </c>
      <c r="B82" s="39">
        <v>-46.571058999999998</v>
      </c>
      <c r="C82" s="182">
        <v>-844.46663999999998</v>
      </c>
      <c r="D82" s="39">
        <v>14.126409000000001</v>
      </c>
      <c r="E82" s="39">
        <v>7.4533269999999998</v>
      </c>
      <c r="F82" s="39">
        <v>-713.21671600000002</v>
      </c>
      <c r="G82" s="182">
        <v>59.506698</v>
      </c>
      <c r="H82" s="39">
        <v>-1523.1679810000001</v>
      </c>
    </row>
    <row r="83" spans="1:13" x14ac:dyDescent="0.25">
      <c r="A83" s="23" t="s">
        <v>96</v>
      </c>
      <c r="B83" s="39">
        <v>0</v>
      </c>
      <c r="C83" s="182">
        <v>0</v>
      </c>
      <c r="D83" s="39">
        <v>0</v>
      </c>
      <c r="E83" s="39">
        <v>0</v>
      </c>
      <c r="F83" s="39">
        <v>11.5625</v>
      </c>
      <c r="G83" s="182">
        <v>0</v>
      </c>
      <c r="H83" s="39">
        <v>11.5625</v>
      </c>
    </row>
    <row r="84" spans="1:13" s="19" customFormat="1" x14ac:dyDescent="0.25">
      <c r="A84" s="107" t="s">
        <v>31</v>
      </c>
      <c r="B84" s="111">
        <f>+B82+B83</f>
        <v>-46.571058999999998</v>
      </c>
      <c r="C84" s="187">
        <f t="shared" ref="C84:H84" si="17">+C82+C83</f>
        <v>-844.46663999999998</v>
      </c>
      <c r="D84" s="111">
        <f t="shared" si="17"/>
        <v>14.126409000000001</v>
      </c>
      <c r="E84" s="111">
        <f t="shared" si="17"/>
        <v>7.4533269999999998</v>
      </c>
      <c r="F84" s="111">
        <f t="shared" si="17"/>
        <v>-701.65421600000002</v>
      </c>
      <c r="G84" s="187">
        <f t="shared" si="17"/>
        <v>59.506698</v>
      </c>
      <c r="H84" s="111">
        <f t="shared" si="17"/>
        <v>-1511.6054810000001</v>
      </c>
      <c r="I84" s="110"/>
    </row>
    <row r="85" spans="1:13" x14ac:dyDescent="0.25">
      <c r="C85" s="188"/>
      <c r="G85" s="188"/>
    </row>
    <row r="86" spans="1:13" ht="77.45" customHeight="1" x14ac:dyDescent="0.25">
      <c r="A86" s="14" t="s">
        <v>33</v>
      </c>
      <c r="B86" s="17" t="s">
        <v>5</v>
      </c>
      <c r="C86" s="152" t="s">
        <v>6</v>
      </c>
      <c r="D86" s="17" t="s">
        <v>23</v>
      </c>
      <c r="E86" s="17" t="s">
        <v>7</v>
      </c>
      <c r="F86" s="17" t="s">
        <v>8</v>
      </c>
      <c r="G86" s="152" t="s">
        <v>9</v>
      </c>
      <c r="H86" s="17" t="s">
        <v>10</v>
      </c>
      <c r="I86" s="28"/>
      <c r="J86" s="16"/>
      <c r="K86" s="16"/>
      <c r="L86" s="16"/>
      <c r="M86" s="16"/>
    </row>
    <row r="87" spans="1:13" x14ac:dyDescent="0.25">
      <c r="A87" s="23" t="s">
        <v>70</v>
      </c>
      <c r="B87" s="39">
        <v>4242.1121229999999</v>
      </c>
      <c r="C87" s="182">
        <v>1688.2245150000001</v>
      </c>
      <c r="D87" s="39">
        <v>0</v>
      </c>
      <c r="E87" s="39">
        <v>0</v>
      </c>
      <c r="F87" s="39">
        <v>0</v>
      </c>
      <c r="G87" s="182">
        <v>-144.02538200000001</v>
      </c>
      <c r="H87" s="39">
        <v>5786.311256</v>
      </c>
      <c r="I87" s="41"/>
      <c r="J87" s="16"/>
      <c r="K87" s="16"/>
      <c r="L87" s="16"/>
      <c r="M87" s="16"/>
    </row>
    <row r="88" spans="1:13" s="79" customFormat="1" x14ac:dyDescent="0.25">
      <c r="A88" s="76" t="s">
        <v>71</v>
      </c>
      <c r="B88" s="113">
        <v>-3394.3363599999998</v>
      </c>
      <c r="C88" s="183">
        <v>-1287.055118</v>
      </c>
      <c r="D88" s="113">
        <v>0</v>
      </c>
      <c r="E88" s="113">
        <v>0</v>
      </c>
      <c r="F88" s="113">
        <v>0</v>
      </c>
      <c r="G88" s="183">
        <v>63.933011</v>
      </c>
      <c r="H88" s="113">
        <v>-4617.4584670000004</v>
      </c>
      <c r="I88" s="114"/>
      <c r="J88" s="103"/>
      <c r="K88" s="103"/>
      <c r="L88" s="103"/>
      <c r="M88" s="103"/>
    </row>
    <row r="89" spans="1:13" s="79" customFormat="1" x14ac:dyDescent="0.25">
      <c r="A89" s="76" t="s">
        <v>72</v>
      </c>
      <c r="B89" s="113">
        <v>-815.60137999999995</v>
      </c>
      <c r="C89" s="183">
        <v>-395.79480999999998</v>
      </c>
      <c r="D89" s="113">
        <v>0</v>
      </c>
      <c r="E89" s="113">
        <v>0</v>
      </c>
      <c r="F89" s="113">
        <v>0</v>
      </c>
      <c r="G89" s="183">
        <v>2.6970580000000002</v>
      </c>
      <c r="H89" s="113">
        <v>-1208.699132</v>
      </c>
      <c r="I89" s="114"/>
      <c r="J89" s="103"/>
      <c r="K89" s="103"/>
      <c r="L89" s="103"/>
      <c r="M89" s="103"/>
    </row>
    <row r="90" spans="1:13" x14ac:dyDescent="0.25">
      <c r="A90" s="23" t="s">
        <v>73</v>
      </c>
      <c r="B90" s="115">
        <f>+B88+B89</f>
        <v>-4209.9377399999994</v>
      </c>
      <c r="C90" s="184">
        <f t="shared" ref="C90:H90" si="18">+C88+C89</f>
        <v>-1682.8499280000001</v>
      </c>
      <c r="D90" s="115">
        <f t="shared" si="18"/>
        <v>0</v>
      </c>
      <c r="E90" s="115">
        <f t="shared" si="18"/>
        <v>0</v>
      </c>
      <c r="F90" s="115">
        <f t="shared" si="18"/>
        <v>0</v>
      </c>
      <c r="G90" s="184">
        <f t="shared" si="18"/>
        <v>66.630069000000006</v>
      </c>
      <c r="H90" s="115">
        <f t="shared" si="18"/>
        <v>-5826.1575990000001</v>
      </c>
      <c r="I90" s="41"/>
      <c r="J90" s="16"/>
      <c r="K90" s="16"/>
      <c r="L90" s="16"/>
      <c r="M90" s="16"/>
    </row>
    <row r="91" spans="1:13" s="19" customFormat="1" x14ac:dyDescent="0.25">
      <c r="A91" s="61" t="s">
        <v>74</v>
      </c>
      <c r="B91" s="109">
        <f>+B87+B90</f>
        <v>32.174383000000489</v>
      </c>
      <c r="C91" s="185">
        <v>5.374587</v>
      </c>
      <c r="D91" s="109">
        <v>0</v>
      </c>
      <c r="E91" s="109">
        <v>0</v>
      </c>
      <c r="F91" s="109">
        <v>0</v>
      </c>
      <c r="G91" s="185">
        <v>-77.395312999999987</v>
      </c>
      <c r="H91" s="109">
        <v>-39.846342999999997</v>
      </c>
      <c r="I91" s="112"/>
      <c r="J91" s="89"/>
      <c r="K91" s="89"/>
      <c r="L91" s="89"/>
      <c r="M91" s="89"/>
    </row>
    <row r="92" spans="1:13" x14ac:dyDescent="0.25">
      <c r="A92" s="23" t="s">
        <v>118</v>
      </c>
      <c r="B92" s="39">
        <v>-92.215187</v>
      </c>
      <c r="C92" s="182">
        <v>-17.4602</v>
      </c>
      <c r="D92" s="39">
        <v>0</v>
      </c>
      <c r="E92" s="39">
        <v>0</v>
      </c>
      <c r="F92" s="39">
        <v>0</v>
      </c>
      <c r="G92" s="182">
        <v>0</v>
      </c>
      <c r="H92" s="39">
        <v>-109.675387</v>
      </c>
      <c r="I92" s="41"/>
      <c r="J92" s="16"/>
      <c r="K92" s="16"/>
      <c r="L92" s="16"/>
      <c r="M92" s="16"/>
    </row>
    <row r="93" spans="1:13" x14ac:dyDescent="0.25">
      <c r="A93" s="23" t="s">
        <v>119</v>
      </c>
      <c r="B93" s="115">
        <v>74.559393</v>
      </c>
      <c r="C93" s="184">
        <v>11.756448000000001</v>
      </c>
      <c r="D93" s="115">
        <v>0</v>
      </c>
      <c r="E93" s="115">
        <v>0</v>
      </c>
      <c r="F93" s="115">
        <v>0</v>
      </c>
      <c r="G93" s="184">
        <v>0</v>
      </c>
      <c r="H93" s="115">
        <v>86.315841000000006</v>
      </c>
      <c r="I93" s="41"/>
      <c r="J93" s="16"/>
      <c r="K93" s="16"/>
      <c r="L93" s="16"/>
      <c r="M93" s="16"/>
    </row>
    <row r="94" spans="1:13" s="19" customFormat="1" x14ac:dyDescent="0.25">
      <c r="A94" s="61" t="s">
        <v>77</v>
      </c>
      <c r="B94" s="109">
        <f>+B92+B93</f>
        <v>-17.655794</v>
      </c>
      <c r="C94" s="185">
        <f t="shared" ref="C94:H94" si="19">+C92+C93</f>
        <v>-5.7037519999999997</v>
      </c>
      <c r="D94" s="109">
        <f t="shared" si="19"/>
        <v>0</v>
      </c>
      <c r="E94" s="109">
        <f t="shared" si="19"/>
        <v>0</v>
      </c>
      <c r="F94" s="109">
        <f t="shared" si="19"/>
        <v>0</v>
      </c>
      <c r="G94" s="185">
        <f t="shared" si="19"/>
        <v>0</v>
      </c>
      <c r="H94" s="109">
        <f t="shared" si="19"/>
        <v>-23.359545999999995</v>
      </c>
      <c r="I94" s="112"/>
      <c r="J94" s="89"/>
      <c r="K94" s="89"/>
      <c r="L94" s="89"/>
      <c r="M94" s="89"/>
    </row>
    <row r="95" spans="1:13" s="19" customFormat="1" x14ac:dyDescent="0.25">
      <c r="A95" s="61" t="s">
        <v>78</v>
      </c>
      <c r="B95" s="109">
        <f>+B91+B94</f>
        <v>14.518589000000489</v>
      </c>
      <c r="C95" s="185">
        <f t="shared" ref="C95:H95" si="20">+C91+C94</f>
        <v>-0.32916499999999971</v>
      </c>
      <c r="D95" s="109">
        <f t="shared" si="20"/>
        <v>0</v>
      </c>
      <c r="E95" s="109">
        <f t="shared" si="20"/>
        <v>0</v>
      </c>
      <c r="F95" s="109">
        <f t="shared" si="20"/>
        <v>0</v>
      </c>
      <c r="G95" s="185">
        <f t="shared" si="20"/>
        <v>-77.395312999999987</v>
      </c>
      <c r="H95" s="109">
        <f t="shared" si="20"/>
        <v>-63.205888999999992</v>
      </c>
      <c r="I95" s="112"/>
      <c r="J95" s="89"/>
      <c r="K95" s="89"/>
      <c r="L95" s="89"/>
      <c r="M95" s="89"/>
    </row>
    <row r="96" spans="1:13" x14ac:dyDescent="0.25">
      <c r="A96" s="23"/>
      <c r="B96" s="39"/>
      <c r="C96" s="182"/>
      <c r="D96" s="39"/>
      <c r="E96" s="39"/>
      <c r="F96" s="39"/>
      <c r="G96" s="182"/>
      <c r="H96" s="39"/>
      <c r="I96" s="41"/>
      <c r="J96" s="16"/>
      <c r="K96" s="16"/>
      <c r="L96" s="16"/>
      <c r="M96" s="16"/>
    </row>
    <row r="97" spans="1:13" x14ac:dyDescent="0.25">
      <c r="A97" s="23" t="s">
        <v>79</v>
      </c>
      <c r="B97" s="39">
        <v>192.30874499999999</v>
      </c>
      <c r="C97" s="182">
        <v>1509.9702299999999</v>
      </c>
      <c r="D97" s="39">
        <v>0.30888399999999999</v>
      </c>
      <c r="E97" s="39">
        <v>0.73102100000000003</v>
      </c>
      <c r="F97" s="39">
        <v>14.637729999999999</v>
      </c>
      <c r="G97" s="182">
        <v>-10.404575000000001</v>
      </c>
      <c r="H97" s="39">
        <v>1707.5520349999999</v>
      </c>
      <c r="I97" s="41"/>
      <c r="J97" s="16"/>
      <c r="K97" s="16"/>
      <c r="L97" s="16"/>
      <c r="M97" s="16"/>
    </row>
    <row r="98" spans="1:13" x14ac:dyDescent="0.25">
      <c r="A98" s="23" t="s">
        <v>120</v>
      </c>
      <c r="B98" s="39">
        <v>-1489.0333410000001</v>
      </c>
      <c r="C98" s="182">
        <v>-14110.762908000001</v>
      </c>
      <c r="D98" s="39">
        <v>9.9999999999999995E-7</v>
      </c>
      <c r="E98" s="39">
        <v>-1.3018110000000001</v>
      </c>
      <c r="F98" s="39">
        <v>-452.32246400000002</v>
      </c>
      <c r="G98" s="182">
        <v>417.82642199999998</v>
      </c>
      <c r="H98" s="39">
        <v>-15635.594101000001</v>
      </c>
      <c r="I98" s="41"/>
      <c r="J98" s="16"/>
      <c r="K98" s="16"/>
      <c r="L98" s="16"/>
      <c r="M98" s="16"/>
    </row>
    <row r="99" spans="1:13" x14ac:dyDescent="0.25">
      <c r="A99" s="23" t="s">
        <v>81</v>
      </c>
      <c r="B99" s="39">
        <v>0.13420499999999999</v>
      </c>
      <c r="C99" s="182">
        <v>0.212727</v>
      </c>
      <c r="D99" s="39">
        <v>0</v>
      </c>
      <c r="E99" s="39">
        <v>-3.7078E-2</v>
      </c>
      <c r="F99" s="39">
        <v>0</v>
      </c>
      <c r="G99" s="182">
        <v>0</v>
      </c>
      <c r="H99" s="39">
        <v>0.30985400000000002</v>
      </c>
      <c r="I99" s="41"/>
      <c r="J99" s="16"/>
      <c r="K99" s="16"/>
      <c r="L99" s="16"/>
      <c r="M99" s="16"/>
    </row>
    <row r="100" spans="1:13" x14ac:dyDescent="0.25">
      <c r="A100" s="23" t="s">
        <v>82</v>
      </c>
      <c r="B100" s="39">
        <v>1288.838784</v>
      </c>
      <c r="C100" s="182">
        <v>11571.185627999999</v>
      </c>
      <c r="D100" s="39">
        <v>0</v>
      </c>
      <c r="E100" s="39">
        <v>0</v>
      </c>
      <c r="F100" s="39">
        <v>0</v>
      </c>
      <c r="G100" s="182">
        <v>-1011.649618</v>
      </c>
      <c r="H100" s="39">
        <v>11848.374793999999</v>
      </c>
      <c r="I100" s="41"/>
      <c r="J100" s="16"/>
      <c r="K100" s="16"/>
      <c r="L100" s="16"/>
      <c r="M100" s="16"/>
    </row>
    <row r="101" spans="1:13" x14ac:dyDescent="0.25">
      <c r="A101" s="23" t="s">
        <v>83</v>
      </c>
      <c r="B101" s="39">
        <v>-26.032554999999999</v>
      </c>
      <c r="C101" s="182">
        <v>-40.821818</v>
      </c>
      <c r="D101" s="39">
        <v>0</v>
      </c>
      <c r="E101" s="39">
        <v>0</v>
      </c>
      <c r="F101" s="39">
        <v>0</v>
      </c>
      <c r="G101" s="182">
        <v>0</v>
      </c>
      <c r="H101" s="39">
        <v>-66.854372999999995</v>
      </c>
      <c r="I101" s="41"/>
      <c r="J101" s="16"/>
      <c r="K101" s="16"/>
      <c r="L101" s="16"/>
      <c r="M101" s="16"/>
    </row>
    <row r="102" spans="1:13" x14ac:dyDescent="0.25">
      <c r="A102" s="23" t="s">
        <v>85</v>
      </c>
      <c r="B102" s="39">
        <v>-24.711739999999999</v>
      </c>
      <c r="C102" s="182">
        <v>-339.072564</v>
      </c>
      <c r="D102" s="39">
        <v>-0.40793499999999999</v>
      </c>
      <c r="E102" s="39">
        <v>-2.0927250000000002</v>
      </c>
      <c r="F102" s="39">
        <v>-528.93082900000002</v>
      </c>
      <c r="G102" s="182">
        <v>446.53658300000001</v>
      </c>
      <c r="H102" s="39">
        <v>-448.67921000000001</v>
      </c>
      <c r="I102" s="41"/>
      <c r="J102" s="16"/>
      <c r="K102" s="16"/>
      <c r="L102" s="16"/>
      <c r="M102" s="16"/>
    </row>
    <row r="103" spans="1:13" x14ac:dyDescent="0.25">
      <c r="A103" s="23" t="s">
        <v>86</v>
      </c>
      <c r="B103" s="39">
        <v>-9.9175529999999998</v>
      </c>
      <c r="C103" s="182">
        <v>-58.843136999999999</v>
      </c>
      <c r="D103" s="39">
        <v>-84.333546999999996</v>
      </c>
      <c r="E103" s="39">
        <v>0</v>
      </c>
      <c r="F103" s="39">
        <v>-4.2473190000000001</v>
      </c>
      <c r="G103" s="182">
        <v>67.242897999999997</v>
      </c>
      <c r="H103" s="39">
        <v>-90.098658</v>
      </c>
      <c r="I103" s="41"/>
      <c r="J103" s="16"/>
      <c r="K103" s="16"/>
      <c r="L103" s="16"/>
      <c r="M103" s="16"/>
    </row>
    <row r="104" spans="1:13" x14ac:dyDescent="0.25">
      <c r="A104" s="23" t="s">
        <v>84</v>
      </c>
      <c r="B104" s="115">
        <v>0</v>
      </c>
      <c r="C104" s="184">
        <v>351.40616899999998</v>
      </c>
      <c r="D104" s="115">
        <v>0</v>
      </c>
      <c r="E104" s="115">
        <v>0</v>
      </c>
      <c r="F104" s="115">
        <v>0</v>
      </c>
      <c r="G104" s="184">
        <v>0</v>
      </c>
      <c r="H104" s="115">
        <v>351.40616899999998</v>
      </c>
      <c r="I104" s="41"/>
      <c r="J104" s="16"/>
      <c r="K104" s="16"/>
      <c r="L104" s="16"/>
      <c r="M104" s="16"/>
    </row>
    <row r="105" spans="1:13" s="19" customFormat="1" x14ac:dyDescent="0.25">
      <c r="A105" s="61" t="s">
        <v>87</v>
      </c>
      <c r="B105" s="109">
        <f>SUM(B97:B104)</f>
        <v>-68.413454999999928</v>
      </c>
      <c r="C105" s="185">
        <f t="shared" ref="C105:H105" si="21">SUM(C97:C104)</f>
        <v>-1116.7256730000022</v>
      </c>
      <c r="D105" s="109">
        <f t="shared" si="21"/>
        <v>-84.432597000000001</v>
      </c>
      <c r="E105" s="109">
        <f t="shared" si="21"/>
        <v>-2.7005930000000005</v>
      </c>
      <c r="F105" s="109">
        <f t="shared" si="21"/>
        <v>-970.86288200000001</v>
      </c>
      <c r="G105" s="185">
        <f t="shared" si="21"/>
        <v>-90.448290000000071</v>
      </c>
      <c r="H105" s="109">
        <f t="shared" si="21"/>
        <v>-2333.5834900000018</v>
      </c>
      <c r="I105" s="112"/>
      <c r="J105" s="89"/>
      <c r="K105" s="89"/>
      <c r="L105" s="89"/>
      <c r="M105" s="89"/>
    </row>
    <row r="106" spans="1:13" x14ac:dyDescent="0.25">
      <c r="A106" s="23"/>
      <c r="B106" s="39"/>
      <c r="C106" s="182"/>
      <c r="D106" s="39"/>
      <c r="E106" s="39"/>
      <c r="F106" s="39"/>
      <c r="G106" s="182"/>
      <c r="H106" s="39"/>
      <c r="I106" s="41"/>
      <c r="J106" s="16"/>
      <c r="K106" s="16"/>
      <c r="L106" s="16"/>
      <c r="M106" s="16"/>
    </row>
    <row r="107" spans="1:13" x14ac:dyDescent="0.25">
      <c r="A107" s="23" t="s">
        <v>88</v>
      </c>
      <c r="B107" s="39">
        <v>0</v>
      </c>
      <c r="C107" s="182">
        <v>-0.16059200000000001</v>
      </c>
      <c r="D107" s="39">
        <v>0</v>
      </c>
      <c r="E107" s="39">
        <v>0.79661499999999996</v>
      </c>
      <c r="F107" s="39">
        <v>-3.2277</v>
      </c>
      <c r="G107" s="182">
        <v>0</v>
      </c>
      <c r="H107" s="39">
        <v>-2.5916769999999998</v>
      </c>
      <c r="I107" s="41"/>
      <c r="J107" s="16"/>
      <c r="K107" s="16"/>
      <c r="L107" s="16"/>
      <c r="M107" s="16"/>
    </row>
    <row r="108" spans="1:13" x14ac:dyDescent="0.25">
      <c r="A108" s="23" t="s">
        <v>89</v>
      </c>
      <c r="B108" s="39">
        <v>-7.1000000000000005E-5</v>
      </c>
      <c r="C108" s="182">
        <v>24.313991999999999</v>
      </c>
      <c r="D108" s="39">
        <v>200.536585</v>
      </c>
      <c r="E108" s="39">
        <v>122.157712</v>
      </c>
      <c r="F108" s="39">
        <v>7.0369999999999999E-3</v>
      </c>
      <c r="G108" s="182">
        <v>-118.263684</v>
      </c>
      <c r="H108" s="39">
        <v>228.75157100000001</v>
      </c>
      <c r="I108" s="41"/>
      <c r="J108" s="16"/>
      <c r="K108" s="16"/>
      <c r="L108" s="16"/>
      <c r="M108" s="16"/>
    </row>
    <row r="109" spans="1:13" x14ac:dyDescent="0.25">
      <c r="A109" s="23" t="s">
        <v>90</v>
      </c>
      <c r="B109" s="115">
        <v>1.2997240000000001</v>
      </c>
      <c r="C109" s="184">
        <v>103.58693192</v>
      </c>
      <c r="D109" s="115">
        <v>-1.4519999999999999E-3</v>
      </c>
      <c r="E109" s="115">
        <v>0.71761200000000003</v>
      </c>
      <c r="F109" s="115">
        <v>14.712951</v>
      </c>
      <c r="G109" s="184">
        <v>-11.313609</v>
      </c>
      <c r="H109" s="115">
        <f>SUM(B109:G109)</f>
        <v>109.00215792</v>
      </c>
      <c r="I109" s="41"/>
      <c r="J109" s="16"/>
      <c r="K109" s="16"/>
      <c r="L109" s="16"/>
      <c r="M109" s="16"/>
    </row>
    <row r="110" spans="1:13" s="19" customFormat="1" x14ac:dyDescent="0.25">
      <c r="A110" s="61" t="s">
        <v>91</v>
      </c>
      <c r="B110" s="109">
        <f>SUM(B107:B109)</f>
        <v>1.2996530000000002</v>
      </c>
      <c r="C110" s="185">
        <f t="shared" ref="C110:H110" si="22">SUM(C107:C109)</f>
        <v>127.74033191999999</v>
      </c>
      <c r="D110" s="109">
        <f t="shared" si="22"/>
        <v>200.535133</v>
      </c>
      <c r="E110" s="109">
        <f t="shared" si="22"/>
        <v>123.67193900000001</v>
      </c>
      <c r="F110" s="109">
        <f t="shared" si="22"/>
        <v>11.492288</v>
      </c>
      <c r="G110" s="185">
        <f t="shared" si="22"/>
        <v>-129.577293</v>
      </c>
      <c r="H110" s="109">
        <f t="shared" si="22"/>
        <v>335.16205192000001</v>
      </c>
      <c r="I110" s="112"/>
      <c r="J110" s="89"/>
      <c r="K110" s="89"/>
      <c r="L110" s="89"/>
      <c r="M110" s="89"/>
    </row>
    <row r="111" spans="1:13" x14ac:dyDescent="0.25">
      <c r="A111" s="23"/>
      <c r="B111" s="39"/>
      <c r="C111" s="182"/>
      <c r="D111" s="39"/>
      <c r="E111" s="39"/>
      <c r="F111" s="39"/>
      <c r="G111" s="182"/>
      <c r="H111" s="39"/>
      <c r="I111" s="41"/>
      <c r="J111" s="16"/>
      <c r="K111" s="16"/>
      <c r="L111" s="16"/>
      <c r="M111" s="16"/>
    </row>
    <row r="112" spans="1:13" x14ac:dyDescent="0.25">
      <c r="A112" s="23" t="s">
        <v>92</v>
      </c>
      <c r="B112" s="115">
        <v>-29.569564</v>
      </c>
      <c r="C112" s="184">
        <v>-28.255965920000005</v>
      </c>
      <c r="D112" s="115">
        <v>-77.989795000000001</v>
      </c>
      <c r="E112" s="115">
        <v>-107.681877</v>
      </c>
      <c r="F112" s="115">
        <v>-139.847343</v>
      </c>
      <c r="G112" s="184">
        <v>67.082725999999994</v>
      </c>
      <c r="H112" s="115">
        <f>SUM(B112:G112)</f>
        <v>-316.26181892</v>
      </c>
      <c r="I112" s="41"/>
      <c r="J112" s="16"/>
      <c r="K112" s="16"/>
      <c r="L112" s="16"/>
      <c r="M112" s="16"/>
    </row>
    <row r="113" spans="1:22" s="19" customFormat="1" x14ac:dyDescent="0.25">
      <c r="A113" s="61" t="s">
        <v>93</v>
      </c>
      <c r="B113" s="109">
        <f>+B110+B112</f>
        <v>-28.269911</v>
      </c>
      <c r="C113" s="185">
        <f t="shared" ref="C113:H113" si="23">+C110+C112</f>
        <v>99.48436599999998</v>
      </c>
      <c r="D113" s="109">
        <f t="shared" si="23"/>
        <v>122.545338</v>
      </c>
      <c r="E113" s="109">
        <f t="shared" si="23"/>
        <v>15.990062000000009</v>
      </c>
      <c r="F113" s="109">
        <f t="shared" si="23"/>
        <v>-128.35505499999999</v>
      </c>
      <c r="G113" s="185">
        <f t="shared" si="23"/>
        <v>-62.494567000000004</v>
      </c>
      <c r="H113" s="109">
        <f t="shared" si="23"/>
        <v>18.900233000000014</v>
      </c>
      <c r="I113" s="112"/>
      <c r="J113" s="89"/>
      <c r="K113" s="89"/>
      <c r="L113" s="89"/>
      <c r="M113" s="89"/>
    </row>
    <row r="114" spans="1:22" x14ac:dyDescent="0.25">
      <c r="A114" s="23"/>
      <c r="B114" s="115"/>
      <c r="C114" s="184"/>
      <c r="D114" s="115"/>
      <c r="E114" s="115"/>
      <c r="F114" s="115"/>
      <c r="G114" s="184"/>
      <c r="H114" s="115"/>
      <c r="I114" s="41"/>
      <c r="J114" s="16"/>
      <c r="K114" s="16"/>
      <c r="L114" s="16"/>
      <c r="M114" s="16"/>
    </row>
    <row r="115" spans="1:22" s="19" customFormat="1" x14ac:dyDescent="0.25">
      <c r="A115" s="61" t="s">
        <v>29</v>
      </c>
      <c r="B115" s="109">
        <f>+B95+B105+B113</f>
        <v>-82.164776999999447</v>
      </c>
      <c r="C115" s="185">
        <f t="shared" ref="C115:H115" si="24">+C95+C105+C113</f>
        <v>-1017.5704720000023</v>
      </c>
      <c r="D115" s="109">
        <f t="shared" si="24"/>
        <v>38.112741</v>
      </c>
      <c r="E115" s="109">
        <f t="shared" si="24"/>
        <v>13.289469000000008</v>
      </c>
      <c r="F115" s="109">
        <f t="shared" si="24"/>
        <v>-1099.2179369999999</v>
      </c>
      <c r="G115" s="185">
        <f t="shared" si="24"/>
        <v>-230.33817000000005</v>
      </c>
      <c r="H115" s="109">
        <f t="shared" si="24"/>
        <v>-2377.8891460000018</v>
      </c>
      <c r="I115" s="112"/>
      <c r="J115" s="89"/>
      <c r="K115" s="89"/>
      <c r="L115" s="89"/>
      <c r="M115" s="89"/>
    </row>
    <row r="116" spans="1:22" x14ac:dyDescent="0.25">
      <c r="A116" s="23"/>
      <c r="B116" s="39"/>
      <c r="C116" s="182"/>
      <c r="D116" s="39"/>
      <c r="E116" s="39"/>
      <c r="F116" s="39"/>
      <c r="G116" s="182"/>
      <c r="H116" s="39"/>
      <c r="I116" s="41"/>
      <c r="J116" s="16"/>
      <c r="K116" s="16"/>
      <c r="L116" s="16"/>
      <c r="M116" s="16"/>
    </row>
    <row r="117" spans="1:22" x14ac:dyDescent="0.25">
      <c r="A117" s="23" t="s">
        <v>32</v>
      </c>
      <c r="B117" s="39">
        <v>21.511323000000001</v>
      </c>
      <c r="C117" s="182">
        <v>262.82243799999998</v>
      </c>
      <c r="D117" s="39">
        <v>-9.8330730000000006</v>
      </c>
      <c r="E117" s="39">
        <v>-3.6098889999999999</v>
      </c>
      <c r="F117" s="39">
        <v>289.66488399999997</v>
      </c>
      <c r="G117" s="182">
        <v>59.427247999999999</v>
      </c>
      <c r="H117" s="39">
        <v>619.98293100000001</v>
      </c>
      <c r="I117" s="41"/>
      <c r="J117" s="16"/>
      <c r="K117" s="16"/>
      <c r="L117" s="16"/>
      <c r="M117" s="16"/>
    </row>
    <row r="118" spans="1:22" x14ac:dyDescent="0.25">
      <c r="A118" s="23"/>
      <c r="B118" s="115"/>
      <c r="C118" s="184"/>
      <c r="D118" s="115"/>
      <c r="E118" s="115"/>
      <c r="F118" s="115"/>
      <c r="G118" s="184"/>
      <c r="H118" s="115"/>
      <c r="I118" s="41"/>
      <c r="J118" s="16"/>
      <c r="K118" s="16"/>
      <c r="L118" s="16"/>
      <c r="M118" s="16"/>
    </row>
    <row r="119" spans="1:22" s="19" customFormat="1" x14ac:dyDescent="0.25">
      <c r="A119" s="61" t="s">
        <v>30</v>
      </c>
      <c r="B119" s="109">
        <f>+B115+B117</f>
        <v>-60.653453999999442</v>
      </c>
      <c r="C119" s="185">
        <f t="shared" ref="C119:H119" si="25">+C115+C117</f>
        <v>-754.74803400000224</v>
      </c>
      <c r="D119" s="109">
        <f t="shared" si="25"/>
        <v>28.279668000000001</v>
      </c>
      <c r="E119" s="109">
        <f t="shared" si="25"/>
        <v>9.6795800000000085</v>
      </c>
      <c r="F119" s="109">
        <f t="shared" si="25"/>
        <v>-809.55305299999986</v>
      </c>
      <c r="G119" s="185">
        <f t="shared" si="25"/>
        <v>-170.91092200000006</v>
      </c>
      <c r="H119" s="109">
        <f t="shared" si="25"/>
        <v>-1757.9062150000018</v>
      </c>
      <c r="I119" s="112"/>
      <c r="J119" s="89"/>
      <c r="K119" s="89"/>
      <c r="L119" s="89"/>
      <c r="M119" s="89"/>
      <c r="O119" s="89"/>
      <c r="P119" s="89"/>
      <c r="Q119" s="89"/>
      <c r="R119" s="89"/>
      <c r="S119" s="89"/>
      <c r="T119" s="89"/>
      <c r="U119" s="89"/>
      <c r="V119" s="89"/>
    </row>
    <row r="120" spans="1:22" x14ac:dyDescent="0.25">
      <c r="A120" s="23" t="s">
        <v>69</v>
      </c>
      <c r="B120" s="39"/>
      <c r="C120" s="182"/>
      <c r="D120" s="39"/>
      <c r="E120" s="39"/>
      <c r="F120" s="39"/>
      <c r="G120" s="182"/>
      <c r="H120" s="39"/>
    </row>
    <row r="121" spans="1:22" x14ac:dyDescent="0.25">
      <c r="A121" s="76" t="s">
        <v>94</v>
      </c>
      <c r="B121" s="39"/>
      <c r="C121" s="182"/>
      <c r="D121" s="39"/>
      <c r="E121" s="39"/>
      <c r="F121" s="39"/>
      <c r="G121" s="182"/>
      <c r="H121" s="39"/>
    </row>
    <row r="122" spans="1:22" s="19" customFormat="1" x14ac:dyDescent="0.25">
      <c r="A122" s="23" t="s">
        <v>53</v>
      </c>
      <c r="B122" s="39">
        <v>0.161964</v>
      </c>
      <c r="C122" s="182">
        <v>0.92169800000000002</v>
      </c>
      <c r="D122" s="39">
        <v>0</v>
      </c>
      <c r="E122" s="39">
        <v>0.19194600000000001</v>
      </c>
      <c r="F122" s="39">
        <v>-9.2527170000000005</v>
      </c>
      <c r="G122" s="182">
        <v>0</v>
      </c>
      <c r="H122" s="39">
        <v>-7.9771089999999996</v>
      </c>
      <c r="I122" s="110"/>
    </row>
    <row r="123" spans="1:22" x14ac:dyDescent="0.25">
      <c r="A123" s="23"/>
      <c r="B123" s="39"/>
      <c r="C123" s="182"/>
      <c r="D123" s="39"/>
      <c r="E123" s="39"/>
      <c r="F123" s="39"/>
      <c r="G123" s="182"/>
      <c r="H123" s="39"/>
    </row>
    <row r="124" spans="1:22" x14ac:dyDescent="0.25">
      <c r="A124" s="23" t="s">
        <v>95</v>
      </c>
      <c r="B124" s="39">
        <v>-60.815418000000001</v>
      </c>
      <c r="C124" s="182">
        <v>-755.66973199999995</v>
      </c>
      <c r="D124" s="39">
        <v>28.279668000000001</v>
      </c>
      <c r="E124" s="39">
        <v>9.4876339999999999</v>
      </c>
      <c r="F124" s="39">
        <v>-848.42533600000002</v>
      </c>
      <c r="G124" s="182">
        <v>-170.910922</v>
      </c>
      <c r="H124" s="39">
        <v>-1798.054106</v>
      </c>
    </row>
    <row r="125" spans="1:22" x14ac:dyDescent="0.25">
      <c r="A125" s="23" t="s">
        <v>96</v>
      </c>
      <c r="B125" s="115">
        <v>0</v>
      </c>
      <c r="C125" s="184">
        <v>0</v>
      </c>
      <c r="D125" s="115">
        <v>0</v>
      </c>
      <c r="E125" s="115">
        <v>0</v>
      </c>
      <c r="F125" s="115">
        <v>48.125</v>
      </c>
      <c r="G125" s="184">
        <v>0</v>
      </c>
      <c r="H125" s="115">
        <v>48.125</v>
      </c>
    </row>
    <row r="126" spans="1:22" s="19" customFormat="1" x14ac:dyDescent="0.25">
      <c r="A126" s="107" t="s">
        <v>31</v>
      </c>
      <c r="B126" s="111">
        <f>+B124+B125</f>
        <v>-60.815418000000001</v>
      </c>
      <c r="C126" s="187">
        <f t="shared" ref="C126:H126" si="26">+C124+C125</f>
        <v>-755.66973199999995</v>
      </c>
      <c r="D126" s="111">
        <f t="shared" si="26"/>
        <v>28.279668000000001</v>
      </c>
      <c r="E126" s="111">
        <f t="shared" si="26"/>
        <v>9.4876339999999999</v>
      </c>
      <c r="F126" s="111">
        <f t="shared" si="26"/>
        <v>-800.30033600000002</v>
      </c>
      <c r="G126" s="187">
        <f t="shared" si="26"/>
        <v>-170.910922</v>
      </c>
      <c r="H126" s="111">
        <f t="shared" si="26"/>
        <v>-1749.929106</v>
      </c>
      <c r="I126" s="110"/>
    </row>
    <row r="128" spans="1:22" x14ac:dyDescent="0.25">
      <c r="A128" s="146" t="s">
        <v>34</v>
      </c>
    </row>
  </sheetData>
  <pageMargins left="0.7" right="0.7" top="0.75" bottom="0.75" header="0.3" footer="0.3"/>
  <pageSetup paperSize="9" scale="48" orientation="portrait" r:id="rId1"/>
  <rowBreaks count="1" manualBreakCount="1">
    <brk id="37" max="7" man="1"/>
  </rowBreaks>
  <colBreaks count="1" manualBreakCount="1">
    <brk id="7" max="94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08edb36-42ec-4d7b-b33e-38f73d74cd73">
      <Terms xmlns="http://schemas.microsoft.com/office/infopath/2007/PartnerControls"/>
    </lcf76f155ced4ddcb4097134ff3c332f>
    <TaxCatchAll xmlns="349ccbba-12d6-49db-bdd9-68cdcd1a336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74F064D97E484E9B0861EFDA82657B" ma:contentTypeVersion="12" ma:contentTypeDescription="Create a new document." ma:contentTypeScope="" ma:versionID="9814c44662e00319eb4748c1dba3e94e">
  <xsd:schema xmlns:xsd="http://www.w3.org/2001/XMLSchema" xmlns:xs="http://www.w3.org/2001/XMLSchema" xmlns:p="http://schemas.microsoft.com/office/2006/metadata/properties" xmlns:ns2="e08edb36-42ec-4d7b-b33e-38f73d74cd73" xmlns:ns3="349ccbba-12d6-49db-bdd9-68cdcd1a3368" targetNamespace="http://schemas.microsoft.com/office/2006/metadata/properties" ma:root="true" ma:fieldsID="4682524e697aab180df51eb76a222baa" ns2:_="" ns3:_="">
    <xsd:import namespace="e08edb36-42ec-4d7b-b33e-38f73d74cd73"/>
    <xsd:import namespace="349ccbba-12d6-49db-bdd9-68cdcd1a33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8edb36-42ec-4d7b-b33e-38f73d74cd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64b9308-55c8-4015-8ac6-a51aaf5c930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9ccbba-12d6-49db-bdd9-68cdcd1a336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d124f65-b685-452e-97f6-60855a4edae7}" ma:internalName="TaxCatchAll" ma:showField="CatchAllData" ma:web="349ccbba-12d6-49db-bdd9-68cdcd1a336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E0D717D-44E0-4F09-8CDC-B7F984A0C6B1}">
  <ds:schemaRefs>
    <ds:schemaRef ds:uri="http://schemas.microsoft.com/office/2006/metadata/properties"/>
    <ds:schemaRef ds:uri="http://schemas.microsoft.com/office/infopath/2007/PartnerControls"/>
    <ds:schemaRef ds:uri="e08edb36-42ec-4d7b-b33e-38f73d74cd73"/>
    <ds:schemaRef ds:uri="349ccbba-12d6-49db-bdd9-68cdcd1a3368"/>
  </ds:schemaRefs>
</ds:datastoreItem>
</file>

<file path=customXml/itemProps2.xml><?xml version="1.0" encoding="utf-8"?>
<ds:datastoreItem xmlns:ds="http://schemas.openxmlformats.org/officeDocument/2006/customXml" ds:itemID="{979C9E8C-6559-4BC3-A8D5-CA179801303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F4C7A4E-F0D6-4125-B8CB-1650D5DBB3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8edb36-42ec-4d7b-b33e-38f73d74cd73"/>
    <ds:schemaRef ds:uri="349ccbba-12d6-49db-bdd9-68cdcd1a33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5</vt:i4>
      </vt:variant>
      <vt:variant>
        <vt:lpstr>Benoemde bereiken</vt:lpstr>
      </vt:variant>
      <vt:variant>
        <vt:i4>5</vt:i4>
      </vt:variant>
    </vt:vector>
  </HeadingPairs>
  <TitlesOfParts>
    <vt:vector size="10" baseType="lpstr">
      <vt:lpstr>Consolidated BS</vt:lpstr>
      <vt:lpstr>Consolidated IS</vt:lpstr>
      <vt:lpstr>Cons. stat. of CIE</vt:lpstr>
      <vt:lpstr>Segmented Balance Sheet</vt:lpstr>
      <vt:lpstr>Segmented IS</vt:lpstr>
      <vt:lpstr>'Cons. stat. of CIE'!Afdrukbereik</vt:lpstr>
      <vt:lpstr>'Consolidated BS'!Afdrukbereik</vt:lpstr>
      <vt:lpstr>'Consolidated IS'!Afdrukbereik</vt:lpstr>
      <vt:lpstr>'Segmented Balance Sheet'!Afdrukbereik</vt:lpstr>
      <vt:lpstr>'Segmented IS'!Afdrukbereik</vt:lpstr>
    </vt:vector>
  </TitlesOfParts>
  <Company>ASR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Vloet W.E.M. (Helma)</dc:creator>
  <cp:lastModifiedBy>Bruintjes J.W. (Jan Willem)</cp:lastModifiedBy>
  <cp:lastPrinted>2020-02-17T08:19:46Z</cp:lastPrinted>
  <dcterms:created xsi:type="dcterms:W3CDTF">2016-08-09T10:44:13Z</dcterms:created>
  <dcterms:modified xsi:type="dcterms:W3CDTF">2023-08-29T15:16:12Z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0x0101003B74F064D97E484E9B0861EFDA82657B</vt:lpwstr>
  </property>
  <property fmtid="{D5CDD505-2E9C-101B-9397-08002B2CF9AE}" pid="3" name="MediaServiceImageTags">
    <vt:lpwstr/>
  </property>
</Properties>
</file>