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225/Desktop/T1Dprediction_trialnet/cost/"/>
    </mc:Choice>
  </mc:AlternateContent>
  <xr:revisionPtr revIDLastSave="0" documentId="13_ncr:1_{8FA5B98A-146F-6842-965E-8148D95E5679}" xr6:coauthVersionLast="47" xr6:coauthVersionMax="47" xr10:uidLastSave="{00000000-0000-0000-0000-000000000000}"/>
  <bookViews>
    <workbookView xWindow="38860" yWindow="4200" windowWidth="27640" windowHeight="16940" xr2:uid="{8DD79D06-0198-E345-880A-AED059753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2" i="1"/>
  <c r="G9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<sst xmlns="http://schemas.openxmlformats.org/spreadsheetml/2006/main" count="23" uniqueCount="22">
  <si>
    <t>Variables</t>
  </si>
  <si>
    <t>Lab test (HCPSC code)</t>
  </si>
  <si>
    <t>Travel</t>
  </si>
  <si>
    <t xml:space="preserve"> - </t>
  </si>
  <si>
    <t>AUC glucose</t>
  </si>
  <si>
    <t>AUC C-peptide</t>
  </si>
  <si>
    <t>Hba1c</t>
  </si>
  <si>
    <t>Index60</t>
  </si>
  <si>
    <t>Cpept30</t>
  </si>
  <si>
    <t>Beta2 score</t>
  </si>
  <si>
    <t>GRS2</t>
  </si>
  <si>
    <t>Vital (any combination of age, BMI, z-BMI, sex)</t>
  </si>
  <si>
    <t>Total Cost</t>
  </si>
  <si>
    <t>Secretary (min)</t>
  </si>
  <si>
    <t># 82951 + 2 # 82952</t>
  </si>
  <si>
    <t>5  # 84681</t>
  </si>
  <si>
    <t># 83036</t>
  </si>
  <si>
    <t># 82952 + 2 # 84681</t>
  </si>
  <si>
    <t>Patient time (min)</t>
  </si>
  <si>
    <t># 82952 + # 84681 + # 83036</t>
  </si>
  <si>
    <t>costed at $20</t>
  </si>
  <si>
    <t>Physician (25 min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</si>
</sst>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02A9-DA0D-3A46-84A9-2B70F18FA2E0}">
  <dimension ref="A1:G9"/>
  <sheetViews>
    <sheetView tabSelected="1" workbookViewId="0">
      <selection activeCell="C14" sqref="C14"/>
    </sheetView>
  </sheetViews>
  <sheetFormatPr baseColWidth="10" defaultRowHeight="16" x14ac:dyDescent="0.2"/>
  <cols>
    <col min="1" max="1" width="47.33203125" customWidth="1"/>
    <col min="2" max="3" width="16.33203125" customWidth="1"/>
    <col min="4" max="4" width="29.6640625" customWidth="1"/>
    <col min="5" max="5" width="17.1640625" customWidth="1"/>
    <col min="6" max="6" width="13.6640625" customWidth="1"/>
  </cols>
  <sheetData>
    <row r="1" spans="1:7" x14ac:dyDescent="0.2">
      <c r="A1" t="s">
        <v>0</v>
      </c>
      <c r="B1" t="s">
        <v>21</v>
      </c>
      <c r="C1" t="s">
        <v>13</v>
      </c>
      <c r="D1" t="s">
        <v>1</v>
      </c>
      <c r="E1" t="s">
        <v>18</v>
      </c>
      <c r="F1" t="s">
        <v>2</v>
      </c>
      <c r="G1" t="s">
        <v>12</v>
      </c>
    </row>
    <row r="2" spans="1:7" x14ac:dyDescent="0.2">
      <c r="A2" t="s">
        <v>4</v>
      </c>
      <c r="B2" s="1">
        <v>0.75</v>
      </c>
      <c r="C2" s="1">
        <v>5</v>
      </c>
      <c r="D2" t="s">
        <v>14</v>
      </c>
      <c r="E2">
        <v>130</v>
      </c>
      <c r="F2">
        <v>0</v>
      </c>
      <c r="G2">
        <f>ROUND(B2*66.08 + C2/60*19.84 + 20.71 + E2/60*14.88 + F2*12.4,1)</f>
        <v>104.2</v>
      </c>
    </row>
    <row r="3" spans="1:7" x14ac:dyDescent="0.2">
      <c r="A3" t="s">
        <v>5</v>
      </c>
      <c r="B3" s="1">
        <v>0.75</v>
      </c>
      <c r="C3" s="1">
        <v>5</v>
      </c>
      <c r="D3" t="s">
        <v>15</v>
      </c>
      <c r="E3">
        <v>130</v>
      </c>
      <c r="F3">
        <v>0</v>
      </c>
      <c r="G3">
        <f>ROUND(B3*66.08 + C3/60*19.84 + 4*20.81 + E3/60*14.88 + F3*12.4,1)</f>
        <v>166.7</v>
      </c>
    </row>
    <row r="4" spans="1:7" x14ac:dyDescent="0.2">
      <c r="A4" t="s">
        <v>6</v>
      </c>
      <c r="B4" s="1">
        <v>0.2</v>
      </c>
      <c r="C4" s="1">
        <v>5</v>
      </c>
      <c r="D4" t="s">
        <v>16</v>
      </c>
      <c r="E4">
        <v>10</v>
      </c>
      <c r="F4">
        <v>0</v>
      </c>
      <c r="G4">
        <f>ROUND(B4*66.08 + C4/60*19.84 +  9.71  + E4/60*14.88 + F4*12.4,1)</f>
        <v>27.1</v>
      </c>
    </row>
    <row r="5" spans="1:7" x14ac:dyDescent="0.2">
      <c r="A5" t="s">
        <v>7</v>
      </c>
      <c r="B5" s="1">
        <v>0.5</v>
      </c>
      <c r="C5" s="1">
        <v>5</v>
      </c>
      <c r="D5" t="s">
        <v>17</v>
      </c>
      <c r="E5">
        <v>70</v>
      </c>
      <c r="F5">
        <v>0</v>
      </c>
      <c r="G5">
        <f>ROUND(B5*66.08 + C5/60*19.84 + 16.79 + E5/60*14.88 + F5*12.4,1)</f>
        <v>68.8</v>
      </c>
    </row>
    <row r="6" spans="1:7" x14ac:dyDescent="0.2">
      <c r="A6" t="s">
        <v>8</v>
      </c>
      <c r="B6" s="1">
        <v>0.4</v>
      </c>
      <c r="C6" s="1">
        <v>5</v>
      </c>
      <c r="D6" t="s">
        <v>17</v>
      </c>
      <c r="E6">
        <v>40</v>
      </c>
      <c r="F6">
        <v>0</v>
      </c>
      <c r="G6">
        <f>ROUND(B6*66.08 + C6/60*19.84 + 16.79 + E6/60*14.88 + F6*12.4,1)</f>
        <v>54.8</v>
      </c>
    </row>
    <row r="7" spans="1:7" x14ac:dyDescent="0.2">
      <c r="A7" t="s">
        <v>9</v>
      </c>
      <c r="B7" s="1">
        <v>0.2</v>
      </c>
      <c r="C7" s="1">
        <v>5</v>
      </c>
      <c r="D7" t="s">
        <v>19</v>
      </c>
      <c r="E7">
        <v>10</v>
      </c>
      <c r="F7">
        <v>0</v>
      </c>
      <c r="G7">
        <f>ROUND(B7*66.08 + C7/60*19.84 + 16.79 + E7/60*14.88 + F7*12.4,1)</f>
        <v>34.1</v>
      </c>
    </row>
    <row r="8" spans="1:7" x14ac:dyDescent="0.2">
      <c r="A8" t="s">
        <v>10</v>
      </c>
      <c r="B8" s="1">
        <v>0.2</v>
      </c>
      <c r="C8" s="1">
        <v>5</v>
      </c>
      <c r="D8" t="s">
        <v>20</v>
      </c>
      <c r="E8">
        <v>10</v>
      </c>
      <c r="F8">
        <v>0</v>
      </c>
      <c r="G8">
        <f>ROUND(B8*66.08 + C8/60*19.84 + 20 + E8/60*14.88 + F8*12.4,1)</f>
        <v>37.299999999999997</v>
      </c>
    </row>
    <row r="9" spans="1:7" x14ac:dyDescent="0.2">
      <c r="A9" t="s">
        <v>11</v>
      </c>
      <c r="B9" s="1">
        <v>0.2</v>
      </c>
      <c r="C9" s="1">
        <v>5</v>
      </c>
      <c r="D9" t="s">
        <v>3</v>
      </c>
      <c r="E9">
        <v>10</v>
      </c>
      <c r="F9">
        <v>0</v>
      </c>
      <c r="G9">
        <f>ROUND(B9*66.08 + C9/60*19.84 +  E9/60*14.88 + F9*12.4,1)</f>
        <v>17.3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2023-08-11T08:35:38Z</dcterms:created>
  <dcterms:modified xsi:type="dcterms:W3CDTF">2023-08-16T08:44:39Z</dcterms:modified>
</cp:coreProperties>
</file>