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6" i="1" s="1"/>
  <c r="H49" i="1"/>
  <c r="H50" i="1"/>
  <c r="H51" i="1"/>
  <c r="H52" i="1"/>
  <c r="H53" i="1"/>
  <c r="H54" i="1"/>
  <c r="H48" i="1"/>
  <c r="G49" i="1"/>
  <c r="G50" i="1"/>
  <c r="G51" i="1"/>
  <c r="G52" i="1"/>
  <c r="G53" i="1"/>
  <c r="G54" i="1"/>
  <c r="G48" i="1"/>
  <c r="F49" i="1"/>
  <c r="F50" i="1"/>
  <c r="F51" i="1"/>
  <c r="F52" i="1"/>
  <c r="F53" i="1"/>
  <c r="F54" i="1"/>
  <c r="F55" i="1"/>
  <c r="F48" i="1"/>
  <c r="E56" i="1"/>
  <c r="C55" i="1"/>
  <c r="E55" i="1"/>
  <c r="D49" i="1"/>
  <c r="E49" i="1" s="1"/>
  <c r="D50" i="1"/>
  <c r="D51" i="1"/>
  <c r="D52" i="1"/>
  <c r="D53" i="1"/>
  <c r="E53" i="1" s="1"/>
  <c r="D54" i="1"/>
  <c r="E54" i="1" s="1"/>
  <c r="D48" i="1"/>
  <c r="E48" i="1" s="1"/>
  <c r="E50" i="1"/>
  <c r="E52" i="1"/>
  <c r="E51" i="1"/>
  <c r="B38" i="1"/>
  <c r="D34" i="1" s="1"/>
  <c r="E34" i="1" s="1"/>
  <c r="D4" i="1"/>
  <c r="C23" i="1"/>
  <c r="C24" i="1" s="1"/>
  <c r="H4" i="1" s="1"/>
  <c r="D3" i="1" s="1"/>
  <c r="D29" i="1" l="1"/>
  <c r="E29" i="1" s="1"/>
  <c r="D31" i="1"/>
  <c r="E31" i="1" s="1"/>
  <c r="D30" i="1"/>
  <c r="E30" i="1" s="1"/>
  <c r="D35" i="1"/>
  <c r="E35" i="1" s="1"/>
  <c r="D33" i="1"/>
  <c r="E33" i="1" s="1"/>
  <c r="D32" i="1"/>
  <c r="E32" i="1" s="1"/>
  <c r="E36" i="1" l="1"/>
  <c r="B41" i="1" s="1"/>
</calcChain>
</file>

<file path=xl/sharedStrings.xml><?xml version="1.0" encoding="utf-8"?>
<sst xmlns="http://schemas.openxmlformats.org/spreadsheetml/2006/main" count="28" uniqueCount="24">
  <si>
    <t>x</t>
  </si>
  <si>
    <t xml:space="preserve">Mediana: </t>
  </si>
  <si>
    <t>10 y 11</t>
  </si>
  <si>
    <t>Ejercicio 1:</t>
  </si>
  <si>
    <t xml:space="preserve">modo: </t>
  </si>
  <si>
    <t>Media:</t>
  </si>
  <si>
    <t>ejercicio 2:</t>
  </si>
  <si>
    <t>a)</t>
  </si>
  <si>
    <t>Media</t>
  </si>
  <si>
    <t>Mediana</t>
  </si>
  <si>
    <t>Modo</t>
  </si>
  <si>
    <t>X-m(x)</t>
  </si>
  <si>
    <r>
      <t>(X-m(x)</t>
    </r>
    <r>
      <rPr>
        <vertAlign val="superscript"/>
        <sz val="11"/>
        <color theme="1"/>
        <rFont val="Calibri"/>
        <family val="2"/>
        <scheme val="minor"/>
      </rPr>
      <t>2)</t>
    </r>
  </si>
  <si>
    <t>Varianza</t>
  </si>
  <si>
    <t>Li</t>
  </si>
  <si>
    <t>Ls</t>
  </si>
  <si>
    <t>FA</t>
  </si>
  <si>
    <t>MC</t>
  </si>
  <si>
    <t>Mc*FA</t>
  </si>
  <si>
    <t>M(x)</t>
  </si>
  <si>
    <t>MC-M(x)</t>
  </si>
  <si>
    <r>
      <t>(MC-m(x)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</si>
  <si>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(MC-m(x)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)*FA</t>
    </r>
  </si>
  <si>
    <t>V(x)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</si>
</sst>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19" workbookViewId="0">
      <selection activeCell="D48" sqref="D48"/>
    </sheetView>
  </sheetViews>
  <sheetFormatPr baseColWidth="10" defaultRowHeight="15" x14ac:dyDescent="0.25"/>
  <cols>
    <col min="1" max="1" width="8.140625" customWidth="1"/>
    <col min="2" max="2" width="4.85546875" customWidth="1"/>
    <col min="3" max="3" width="7.42578125" customWidth="1"/>
    <col min="4" max="4" width="11.85546875" bestFit="1" customWidth="1"/>
    <col min="8" max="8" width="14.28515625" customWidth="1"/>
  </cols>
  <sheetData>
    <row r="1" spans="1:8" x14ac:dyDescent="0.25">
      <c r="A1" t="s">
        <v>3</v>
      </c>
    </row>
    <row r="2" spans="1:8" x14ac:dyDescent="0.25">
      <c r="C2" t="s">
        <v>0</v>
      </c>
      <c r="G2" t="s">
        <v>1</v>
      </c>
      <c r="H2" t="s">
        <v>2</v>
      </c>
    </row>
    <row r="3" spans="1:8" x14ac:dyDescent="0.25">
      <c r="B3">
        <v>1</v>
      </c>
      <c r="C3">
        <v>2</v>
      </c>
      <c r="D3">
        <f>C3-H4</f>
        <v>-2.8</v>
      </c>
      <c r="G3" t="s">
        <v>4</v>
      </c>
      <c r="H3">
        <v>5</v>
      </c>
    </row>
    <row r="4" spans="1:8" x14ac:dyDescent="0.25">
      <c r="B4">
        <v>2</v>
      </c>
      <c r="C4">
        <v>2</v>
      </c>
      <c r="D4">
        <f>C4-H5</f>
        <v>2</v>
      </c>
      <c r="G4" t="s">
        <v>5</v>
      </c>
      <c r="H4">
        <f>C24</f>
        <v>4.8</v>
      </c>
    </row>
    <row r="5" spans="1:8" x14ac:dyDescent="0.25">
      <c r="B5">
        <v>3</v>
      </c>
      <c r="C5">
        <v>3</v>
      </c>
    </row>
    <row r="6" spans="1:8" x14ac:dyDescent="0.25">
      <c r="B6">
        <v>4</v>
      </c>
      <c r="C6">
        <v>3</v>
      </c>
    </row>
    <row r="7" spans="1:8" x14ac:dyDescent="0.25">
      <c r="B7">
        <v>5</v>
      </c>
      <c r="C7">
        <v>4</v>
      </c>
    </row>
    <row r="8" spans="1:8" x14ac:dyDescent="0.25">
      <c r="B8">
        <v>6</v>
      </c>
      <c r="C8">
        <v>4</v>
      </c>
    </row>
    <row r="9" spans="1:8" x14ac:dyDescent="0.25">
      <c r="B9">
        <v>7</v>
      </c>
      <c r="C9">
        <v>4</v>
      </c>
    </row>
    <row r="10" spans="1:8" x14ac:dyDescent="0.25">
      <c r="B10">
        <v>8</v>
      </c>
      <c r="C10">
        <v>4</v>
      </c>
    </row>
    <row r="11" spans="1:8" x14ac:dyDescent="0.25">
      <c r="B11">
        <v>9</v>
      </c>
      <c r="C11">
        <v>4</v>
      </c>
    </row>
    <row r="12" spans="1:8" x14ac:dyDescent="0.25">
      <c r="B12" s="1">
        <v>10</v>
      </c>
      <c r="C12" s="1">
        <v>5</v>
      </c>
    </row>
    <row r="13" spans="1:8" x14ac:dyDescent="0.25">
      <c r="B13" s="1">
        <v>11</v>
      </c>
      <c r="C13" s="1">
        <v>5</v>
      </c>
    </row>
    <row r="14" spans="1:8" x14ac:dyDescent="0.25">
      <c r="B14">
        <v>12</v>
      </c>
      <c r="C14">
        <v>5</v>
      </c>
    </row>
    <row r="15" spans="1:8" x14ac:dyDescent="0.25">
      <c r="B15">
        <v>13</v>
      </c>
      <c r="C15">
        <v>5</v>
      </c>
    </row>
    <row r="16" spans="1:8" x14ac:dyDescent="0.25">
      <c r="B16">
        <v>14</v>
      </c>
      <c r="C16">
        <v>5</v>
      </c>
    </row>
    <row r="17" spans="1:12" x14ac:dyDescent="0.25">
      <c r="B17">
        <v>15</v>
      </c>
      <c r="C17">
        <v>5</v>
      </c>
    </row>
    <row r="18" spans="1:12" x14ac:dyDescent="0.25">
      <c r="B18">
        <v>16</v>
      </c>
      <c r="C18">
        <v>6</v>
      </c>
    </row>
    <row r="19" spans="1:12" x14ac:dyDescent="0.25">
      <c r="B19">
        <v>17</v>
      </c>
      <c r="C19">
        <v>6</v>
      </c>
    </row>
    <row r="20" spans="1:12" x14ac:dyDescent="0.25">
      <c r="B20">
        <v>18</v>
      </c>
      <c r="C20">
        <v>8</v>
      </c>
    </row>
    <row r="21" spans="1:12" x14ac:dyDescent="0.25">
      <c r="B21">
        <v>19</v>
      </c>
      <c r="C21">
        <v>8</v>
      </c>
    </row>
    <row r="22" spans="1:12" x14ac:dyDescent="0.25">
      <c r="B22">
        <v>20</v>
      </c>
      <c r="C22">
        <v>8</v>
      </c>
    </row>
    <row r="23" spans="1:12" x14ac:dyDescent="0.25">
      <c r="C23">
        <f>SUM(C3:C22)</f>
        <v>96</v>
      </c>
    </row>
    <row r="24" spans="1:12" x14ac:dyDescent="0.25">
      <c r="C24">
        <f>C23/20</f>
        <v>4.8</v>
      </c>
    </row>
    <row r="26" spans="1:12" x14ac:dyDescent="0.25">
      <c r="A26" t="s">
        <v>6</v>
      </c>
    </row>
    <row r="28" spans="1:12" ht="17.25" x14ac:dyDescent="0.25">
      <c r="A28" t="s">
        <v>7</v>
      </c>
      <c r="C28" s="2" t="s">
        <v>0</v>
      </c>
      <c r="D28" s="2" t="s">
        <v>11</v>
      </c>
      <c r="E28" s="2" t="s">
        <v>12</v>
      </c>
      <c r="F28" s="2"/>
      <c r="J28" s="2" t="s">
        <v>0</v>
      </c>
      <c r="K28" s="2" t="s">
        <v>11</v>
      </c>
      <c r="L28" s="2" t="s">
        <v>12</v>
      </c>
    </row>
    <row r="29" spans="1:12" x14ac:dyDescent="0.25">
      <c r="B29">
        <v>1</v>
      </c>
      <c r="C29" s="2">
        <v>2</v>
      </c>
      <c r="D29" s="2">
        <f>C29-B38</f>
        <v>-3.1428571428571432</v>
      </c>
      <c r="E29" s="2">
        <f>POWER(D29,2)</f>
        <v>9.8775510204081662</v>
      </c>
      <c r="F29" s="2"/>
      <c r="I29">
        <v>1</v>
      </c>
      <c r="J29" s="3">
        <v>1</v>
      </c>
      <c r="K29" s="4"/>
      <c r="L29" s="2"/>
    </row>
    <row r="30" spans="1:12" x14ac:dyDescent="0.25">
      <c r="B30">
        <v>2</v>
      </c>
      <c r="C30" s="2">
        <v>3</v>
      </c>
      <c r="D30" s="2">
        <f>C30-B38</f>
        <v>-2.1428571428571432</v>
      </c>
      <c r="E30" s="2">
        <f t="shared" ref="E30:E35" si="0">POWER(D30,2)</f>
        <v>4.5918367346938789</v>
      </c>
      <c r="F30" s="2"/>
      <c r="I30">
        <v>2</v>
      </c>
      <c r="J30" s="2">
        <v>2</v>
      </c>
      <c r="K30" s="2"/>
      <c r="L30" s="2"/>
    </row>
    <row r="31" spans="1:12" x14ac:dyDescent="0.25">
      <c r="B31">
        <v>3</v>
      </c>
      <c r="C31" s="2">
        <v>4</v>
      </c>
      <c r="D31" s="2">
        <f>C31-B38</f>
        <v>-1.1428571428571432</v>
      </c>
      <c r="E31" s="2">
        <f t="shared" si="0"/>
        <v>1.3061224489795926</v>
      </c>
      <c r="F31" s="2"/>
      <c r="I31">
        <v>3</v>
      </c>
      <c r="J31" s="2">
        <v>3</v>
      </c>
      <c r="K31" s="2"/>
      <c r="L31" s="2"/>
    </row>
    <row r="32" spans="1:12" x14ac:dyDescent="0.25">
      <c r="B32">
        <v>4</v>
      </c>
      <c r="C32" s="2">
        <v>5</v>
      </c>
      <c r="D32" s="2">
        <f>C32-B38</f>
        <v>-0.14285714285714324</v>
      </c>
      <c r="E32" s="2">
        <f t="shared" si="0"/>
        <v>2.0408163265306232E-2</v>
      </c>
      <c r="F32" s="2"/>
      <c r="I32">
        <v>4</v>
      </c>
      <c r="J32" s="2">
        <v>4</v>
      </c>
      <c r="K32" s="2"/>
      <c r="L32" s="2"/>
    </row>
    <row r="33" spans="1:12" x14ac:dyDescent="0.25">
      <c r="B33">
        <v>5</v>
      </c>
      <c r="C33" s="2">
        <v>6</v>
      </c>
      <c r="D33" s="2">
        <f>C33-B38</f>
        <v>0.85714285714285676</v>
      </c>
      <c r="E33" s="2">
        <f t="shared" si="0"/>
        <v>0.73469387755101978</v>
      </c>
      <c r="F33" s="2"/>
      <c r="I33">
        <v>5</v>
      </c>
      <c r="J33" s="2">
        <v>5</v>
      </c>
      <c r="K33" s="2"/>
      <c r="L33" s="2"/>
    </row>
    <row r="34" spans="1:12" x14ac:dyDescent="0.25">
      <c r="B34">
        <v>6</v>
      </c>
      <c r="C34" s="2">
        <v>7</v>
      </c>
      <c r="D34" s="2">
        <f>C34-B38</f>
        <v>1.8571428571428568</v>
      </c>
      <c r="E34" s="2">
        <f t="shared" si="0"/>
        <v>3.4489795918367334</v>
      </c>
      <c r="F34" s="2"/>
      <c r="I34">
        <v>6</v>
      </c>
      <c r="J34" s="2">
        <v>6</v>
      </c>
      <c r="K34" s="2"/>
      <c r="L34" s="2"/>
    </row>
    <row r="35" spans="1:12" x14ac:dyDescent="0.25">
      <c r="B35">
        <v>7</v>
      </c>
      <c r="C35" s="2">
        <v>9</v>
      </c>
      <c r="D35" s="2">
        <f>C35-B38</f>
        <v>3.8571428571428568</v>
      </c>
      <c r="E35" s="2">
        <f t="shared" si="0"/>
        <v>14.877551020408161</v>
      </c>
      <c r="F35" s="2"/>
      <c r="I35">
        <v>7</v>
      </c>
      <c r="J35" s="2">
        <v>7</v>
      </c>
      <c r="K35" s="2"/>
      <c r="L35" s="2"/>
    </row>
    <row r="36" spans="1:12" x14ac:dyDescent="0.25">
      <c r="E36" s="4">
        <f>SUM(E29:E35)/9</f>
        <v>3.8730158730158726</v>
      </c>
      <c r="I36">
        <v>8</v>
      </c>
      <c r="J36" s="2">
        <v>9</v>
      </c>
      <c r="K36" s="2"/>
      <c r="L36" s="2"/>
    </row>
    <row r="38" spans="1:12" x14ac:dyDescent="0.25">
      <c r="A38" t="s">
        <v>8</v>
      </c>
      <c r="B38">
        <f>SUM(C29:C35)/7</f>
        <v>5.1428571428571432</v>
      </c>
    </row>
    <row r="39" spans="1:12" x14ac:dyDescent="0.25">
      <c r="A39" t="s">
        <v>9</v>
      </c>
      <c r="B39">
        <v>5</v>
      </c>
    </row>
    <row r="40" spans="1:12" x14ac:dyDescent="0.25">
      <c r="A40" t="s">
        <v>10</v>
      </c>
      <c r="B40">
        <v>9</v>
      </c>
    </row>
    <row r="41" spans="1:12" x14ac:dyDescent="0.25">
      <c r="A41" t="s">
        <v>13</v>
      </c>
      <c r="B41">
        <f>E36</f>
        <v>3.8730158730158726</v>
      </c>
    </row>
    <row r="47" spans="1:12" ht="17.25" x14ac:dyDescent="0.25">
      <c r="A47" s="2" t="s">
        <v>14</v>
      </c>
      <c r="B47" s="2" t="s">
        <v>15</v>
      </c>
      <c r="C47" s="2" t="s">
        <v>16</v>
      </c>
      <c r="D47" s="2" t="s">
        <v>17</v>
      </c>
      <c r="E47" s="2" t="s">
        <v>18</v>
      </c>
      <c r="F47" s="4" t="s">
        <v>20</v>
      </c>
      <c r="G47" s="2" t="s">
        <v>21</v>
      </c>
      <c r="H47" s="2" t="s">
        <v>22</v>
      </c>
    </row>
    <row r="48" spans="1:12" x14ac:dyDescent="0.25">
      <c r="A48" s="2">
        <v>50</v>
      </c>
      <c r="B48" s="2">
        <v>60</v>
      </c>
      <c r="C48" s="2">
        <v>8</v>
      </c>
      <c r="D48" s="2">
        <f>(A48+B48)/2</f>
        <v>55</v>
      </c>
      <c r="E48" s="2">
        <f>D48*C48</f>
        <v>440</v>
      </c>
      <c r="F48" s="2">
        <f>D48-$E$56</f>
        <v>-24.769230769230774</v>
      </c>
      <c r="G48" s="2">
        <f>POWER(F48,2)</f>
        <v>613.51479289940846</v>
      </c>
      <c r="H48" s="2">
        <f>G48*C48</f>
        <v>4908.1183431952677</v>
      </c>
    </row>
    <row r="49" spans="1:8" x14ac:dyDescent="0.25">
      <c r="A49" s="2">
        <v>60</v>
      </c>
      <c r="B49" s="2">
        <v>70</v>
      </c>
      <c r="C49" s="2">
        <v>10</v>
      </c>
      <c r="D49" s="2">
        <f t="shared" ref="D49:D54" si="1">(A49+B49)/2</f>
        <v>65</v>
      </c>
      <c r="E49" s="2">
        <f t="shared" ref="E49:E54" si="2">D49*C49</f>
        <v>650</v>
      </c>
      <c r="F49" s="2">
        <f t="shared" ref="F49:F55" si="3">D49-$E$56</f>
        <v>-14.769230769230774</v>
      </c>
      <c r="G49" s="2">
        <f t="shared" ref="G49:G54" si="4">POWER(F49,2)</f>
        <v>218.13017751479302</v>
      </c>
      <c r="H49" s="2">
        <f t="shared" ref="H49:H54" si="5">G49*C49</f>
        <v>2181.3017751479301</v>
      </c>
    </row>
    <row r="50" spans="1:8" x14ac:dyDescent="0.25">
      <c r="A50" s="2">
        <v>70</v>
      </c>
      <c r="B50" s="2">
        <v>80</v>
      </c>
      <c r="C50" s="2">
        <v>16</v>
      </c>
      <c r="D50" s="2">
        <f t="shared" si="1"/>
        <v>75</v>
      </c>
      <c r="E50" s="2">
        <f t="shared" si="2"/>
        <v>1200</v>
      </c>
      <c r="F50" s="2">
        <f t="shared" si="3"/>
        <v>-4.7692307692307736</v>
      </c>
      <c r="G50" s="2">
        <f t="shared" si="4"/>
        <v>22.745562130177557</v>
      </c>
      <c r="H50" s="2">
        <f t="shared" si="5"/>
        <v>363.92899408284092</v>
      </c>
    </row>
    <row r="51" spans="1:8" x14ac:dyDescent="0.25">
      <c r="A51" s="2">
        <v>80</v>
      </c>
      <c r="B51" s="2">
        <v>90</v>
      </c>
      <c r="C51" s="2">
        <v>14</v>
      </c>
      <c r="D51" s="2">
        <f t="shared" si="1"/>
        <v>85</v>
      </c>
      <c r="E51" s="2">
        <f t="shared" si="2"/>
        <v>1190</v>
      </c>
      <c r="F51" s="2">
        <f t="shared" si="3"/>
        <v>5.2307692307692264</v>
      </c>
      <c r="G51" s="2">
        <f t="shared" si="4"/>
        <v>27.360946745562085</v>
      </c>
      <c r="H51" s="2">
        <f t="shared" si="5"/>
        <v>383.05325443786921</v>
      </c>
    </row>
    <row r="52" spans="1:8" x14ac:dyDescent="0.25">
      <c r="A52" s="2">
        <v>90</v>
      </c>
      <c r="B52" s="2">
        <v>100</v>
      </c>
      <c r="C52" s="2">
        <v>10</v>
      </c>
      <c r="D52" s="2">
        <f t="shared" si="1"/>
        <v>95</v>
      </c>
      <c r="E52" s="2">
        <f t="shared" si="2"/>
        <v>950</v>
      </c>
      <c r="F52" s="2">
        <f t="shared" si="3"/>
        <v>15.230769230769226</v>
      </c>
      <c r="G52" s="2">
        <f t="shared" si="4"/>
        <v>231.9763313609466</v>
      </c>
      <c r="H52" s="2">
        <f t="shared" si="5"/>
        <v>2319.763313609466</v>
      </c>
    </row>
    <row r="53" spans="1:8" x14ac:dyDescent="0.25">
      <c r="A53" s="2">
        <v>100</v>
      </c>
      <c r="B53" s="2">
        <v>110</v>
      </c>
      <c r="C53" s="2">
        <v>5</v>
      </c>
      <c r="D53" s="2">
        <f t="shared" si="1"/>
        <v>105</v>
      </c>
      <c r="E53" s="2">
        <f t="shared" si="2"/>
        <v>525</v>
      </c>
      <c r="F53" s="2">
        <f t="shared" si="3"/>
        <v>25.230769230769226</v>
      </c>
      <c r="G53" s="2">
        <f t="shared" si="4"/>
        <v>636.5917159763311</v>
      </c>
      <c r="H53" s="2">
        <f t="shared" si="5"/>
        <v>3182.9585798816556</v>
      </c>
    </row>
    <row r="54" spans="1:8" x14ac:dyDescent="0.25">
      <c r="A54" s="2">
        <v>110</v>
      </c>
      <c r="B54" s="2">
        <v>120</v>
      </c>
      <c r="C54" s="2">
        <v>2</v>
      </c>
      <c r="D54" s="2">
        <f t="shared" si="1"/>
        <v>115</v>
      </c>
      <c r="E54" s="2">
        <f t="shared" si="2"/>
        <v>230</v>
      </c>
      <c r="F54" s="2">
        <f t="shared" si="3"/>
        <v>35.230769230769226</v>
      </c>
      <c r="G54" s="2">
        <f t="shared" si="4"/>
        <v>1241.2071005917157</v>
      </c>
      <c r="H54" s="2">
        <f t="shared" si="5"/>
        <v>2482.4142011834315</v>
      </c>
    </row>
    <row r="55" spans="1:8" x14ac:dyDescent="0.25">
      <c r="C55" s="2">
        <f>SUM(C48:C54)</f>
        <v>65</v>
      </c>
      <c r="E55" s="4">
        <f>SUM(E48:E54)</f>
        <v>5185</v>
      </c>
      <c r="F55" s="2">
        <f t="shared" si="3"/>
        <v>-79.769230769230774</v>
      </c>
      <c r="H55" s="4">
        <f>SUM(H48:H54)</f>
        <v>15821.538461538461</v>
      </c>
    </row>
    <row r="56" spans="1:8" x14ac:dyDescent="0.25">
      <c r="D56" s="2" t="s">
        <v>19</v>
      </c>
      <c r="E56" s="4">
        <f>E55/C55</f>
        <v>79.769230769230774</v>
      </c>
      <c r="G56" s="2" t="s">
        <v>23</v>
      </c>
      <c r="H56" s="4">
        <f>H55/C55</f>
        <v>243.40828402366864</v>
      </c>
    </row>
  </sheetData>
  <sortState ref="C29:C35">
    <sortCondition ref="C2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2021-04-22T21:20:24Z</dcterms:created>
  <dcterms:modified xsi:type="dcterms:W3CDTF">2021-04-28T21:58:14Z</dcterms:modified>
</cp:coreProperties>
</file>