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uni\LAB SOFT\TP-MASTER SECURITY SYSTEM\Entregas\Entrega 2\"/>
    </mc:Choice>
  </mc:AlternateContent>
  <xr:revisionPtr revIDLastSave="0" documentId="13_ncr:1_{09F38B2C-E32F-4A94-BE73-54943BF75F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iesgos" sheetId="4" r:id="rId1"/>
  </sheets>
  <calcPr calcId="181029"/>
</workbook>
</file>

<file path=xl/calcChain.xml><?xml version="1.0" encoding="utf-8"?>
<calcChain xmlns="http://schemas.openxmlformats.org/spreadsheetml/2006/main">
  <c r="K8" i="4" l="1"/>
  <c r="E4" i="4"/>
  <c r="E5" i="4"/>
  <c r="E6" i="4"/>
  <c r="E7" i="4"/>
  <c r="E8" i="4"/>
  <c r="E9" i="4"/>
  <c r="E10" i="4"/>
  <c r="E11" i="4"/>
  <c r="E12" i="4"/>
  <c r="E13" i="4"/>
  <c r="C14" i="4"/>
  <c r="D14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14" i="4" l="1"/>
  <c r="J14" i="4"/>
  <c r="M5" i="4"/>
  <c r="M6" i="4"/>
  <c r="M7" i="4"/>
  <c r="M8" i="4"/>
  <c r="M9" i="4"/>
  <c r="M10" i="4"/>
  <c r="M11" i="4"/>
  <c r="M12" i="4"/>
  <c r="M13" i="4"/>
  <c r="M4" i="4"/>
  <c r="K4" i="4"/>
  <c r="K5" i="4"/>
  <c r="K6" i="4"/>
  <c r="K7" i="4"/>
  <c r="K9" i="4"/>
  <c r="K10" i="4"/>
  <c r="K11" i="4"/>
  <c r="K12" i="4"/>
  <c r="K13" i="4"/>
  <c r="A5" i="4"/>
  <c r="A6" i="4" s="1"/>
  <c r="A7" i="4" s="1"/>
  <c r="A8" i="4" s="1"/>
  <c r="A9" i="4" s="1"/>
  <c r="A10" i="4" s="1"/>
  <c r="A11" i="4" s="1"/>
  <c r="A12" i="4" s="1"/>
  <c r="A13" i="4" s="1"/>
  <c r="K14" i="4" l="1"/>
</calcChain>
</file>

<file path=xl/sharedStrings.xml><?xml version="1.0" encoding="utf-8"?>
<sst xmlns="http://schemas.openxmlformats.org/spreadsheetml/2006/main" count="101" uniqueCount="65">
  <si>
    <t>Riesgo</t>
  </si>
  <si>
    <t>Descripción</t>
  </si>
  <si>
    <t>Probabilidad</t>
  </si>
  <si>
    <t>Severidad</t>
  </si>
  <si>
    <t>Responsable</t>
  </si>
  <si>
    <t>Plan de Mitigación</t>
  </si>
  <si>
    <t>F. Revisión</t>
  </si>
  <si>
    <t>Resp 1</t>
  </si>
  <si>
    <t>Resp 2</t>
  </si>
  <si>
    <t>Resp 3</t>
  </si>
  <si>
    <t>Activo</t>
  </si>
  <si>
    <t>Impacto Potencial 
Original</t>
  </si>
  <si>
    <t>Estado
Riesgo</t>
  </si>
  <si>
    <t>Ejecutado</t>
  </si>
  <si>
    <t>Plan de 
Contingencia</t>
  </si>
  <si>
    <t>Impacto 
Potencial
Reducido</t>
  </si>
  <si>
    <t>Índice 
de
Mitigación</t>
  </si>
  <si>
    <t>Estado
Plan 
Mitigación</t>
  </si>
  <si>
    <t>1 a 3</t>
  </si>
  <si>
    <t>1 a 9</t>
  </si>
  <si>
    <t>Que un compañero abandone la cursada</t>
  </si>
  <si>
    <t>Que mas de un compañero abandone la cursada</t>
  </si>
  <si>
    <t>Abandono total del proyecto</t>
  </si>
  <si>
    <t>Cierre de la universidad un dia de reunion formal</t>
  </si>
  <si>
    <t>No tener el hardware correspondiente para realizar una buena verificación del software</t>
  </si>
  <si>
    <t>Probabilidad de ocurrencia</t>
  </si>
  <si>
    <t>Impacto del riesgo</t>
  </si>
  <si>
    <t>Exposición al riesgo</t>
  </si>
  <si>
    <t>No tener conexión a internet en determinados momentos</t>
  </si>
  <si>
    <t>No tener backup si se llegara a perder el proyecto</t>
  </si>
  <si>
    <t>Modelo de entrenamiento del reconocimiento facial defectuoso</t>
  </si>
  <si>
    <t>Baja performance de la aplicación</t>
  </si>
  <si>
    <t>Vulnerabilidad de los datos</t>
  </si>
  <si>
    <t>Producto no aceptado por no cumplir las expectativas</t>
  </si>
  <si>
    <t>Baja comunicación del equipo durante el desarrollo del proyecto</t>
  </si>
  <si>
    <t>Problemas durante la integración de las diferentes partes</t>
  </si>
  <si>
    <t>Falta de conocimiento sobre herramientas a utilizar</t>
  </si>
  <si>
    <t>Falta de refinamiento en los requerimientos</t>
  </si>
  <si>
    <t>Testeos incompletos</t>
  </si>
  <si>
    <t>Un participante cae enfermo por X</t>
  </si>
  <si>
    <t>Product owner cambia los requerimientos del proyecto</t>
  </si>
  <si>
    <t>Un compañero prioriza otras materias o rinde finales</t>
  </si>
  <si>
    <t>Listado de riesgos detectados</t>
  </si>
  <si>
    <t>TOP 10 RIESGOS</t>
  </si>
  <si>
    <t>Que avise con antelacion para reasignar sus responsabilidaes</t>
  </si>
  <si>
    <t>Capacitaciones sobre las herramientas</t>
  </si>
  <si>
    <t>Reasignar la tarea a otro miembro del equipo que si la conozca</t>
  </si>
  <si>
    <t>Asegurarse de que el equipo tenga datos cargados</t>
  </si>
  <si>
    <t>Irse a algun otro lugar con internet</t>
  </si>
  <si>
    <t>Dejar por escrito todo lo pedido para estar preparado para las criticas y quejas</t>
  </si>
  <si>
    <t>Que sea avisado el dia de cierre y reprogramada la reunion</t>
  </si>
  <si>
    <t>Que se haga la reunion formal virtual</t>
  </si>
  <si>
    <t>En curso</t>
  </si>
  <si>
    <t>Usar emuladores para simular el hardware correspondiente</t>
  </si>
  <si>
    <t>Pedir prestado el hardware necesario</t>
  </si>
  <si>
    <t>Pedir un plazo de tiempo extra para satisfacer las expectativas</t>
  </si>
  <si>
    <t>Reuniones constantes con el PO verificando que esta conforme con lo hecho</t>
  </si>
  <si>
    <t>Reuniones constantes con el PO para refinar los requerimientos del sistema</t>
  </si>
  <si>
    <t>Definir bien las conexiones entre las diferentes partes del sistema</t>
  </si>
  <si>
    <t>Usar mas tiempo del establecido previamente para solucionar los problemas</t>
  </si>
  <si>
    <t>Definir bien todos los testeos a realizar, cubriendo todos los escenarios</t>
  </si>
  <si>
    <t>Completar los testeos para las siguientes entregas del producto</t>
  </si>
  <si>
    <t>Entrenar arduamente a la IA de reconocimiento facial, para reducir el riesgo de que falle</t>
  </si>
  <si>
    <t>Usar mas tiempo del establecido previamente para entrenar y optimizar la IA</t>
  </si>
  <si>
    <t>Reorganizar las fechas de entrega de las funcionalidades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</si>
</sst>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"/>
  </numFmts>
  <fonts count="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scheme val="minor"/>
    </font>
    <font>
      <b/>
      <sz val="10"/>
      <color rgb="FF000000"/>
      <name val="Arial"/>
      <family val="2"/>
      <scheme val="minor"/>
    </font>
    <font>
      <b/>
      <sz val="8"/>
      <color rgb="FF000000"/>
      <name val="Roboto"/>
    </font>
    <font>
      <sz val="8"/>
      <color rgb="FF000000"/>
      <name val="Roboto"/>
    </font>
    <font>
      <sz val="8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D0CECE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6" fillId="4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65" fontId="0" fillId="0" borderId="0" xfId="0" applyNumberFormat="1"/>
    <xf numFmtId="164" fontId="5" fillId="0" borderId="1" xfId="0" applyNumberFormat="1" applyFont="1" applyBorder="1"/>
    <xf numFmtId="2" fontId="3" fillId="2" borderId="1" xfId="0" applyNumberFormat="1" applyFont="1" applyFill="1" applyBorder="1"/>
    <xf numFmtId="0" fontId="0" fillId="0" borderId="1" xfId="0" applyBorder="1"/>
  </cellXfs>
  <cellStyles count="1">
    <cellStyle name="Normal" xfId="0" builtinId="0"/>
  </cellStyles>
  <dxfs count="6"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Índice de Mitigación</a:t>
            </a:r>
          </a:p>
        </c:rich>
      </c:tx>
      <c:layout>
        <c:manualLayout>
          <c:xMode val="edge"/>
          <c:yMode val="edge"/>
          <c:x val="0.39060576505548938"/>
          <c:y val="3.0391649410693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Riesgos!$E$3</c:f>
              <c:strCache>
                <c:ptCount val="1"/>
                <c:pt idx="0">
                  <c:v>Impacto Potencial 
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Riesgos!$E$4:$E$13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7-491F-ABA4-222856B8E6EE}"/>
            </c:ext>
          </c:extLst>
        </c:ser>
        <c:ser>
          <c:idx val="1"/>
          <c:order val="1"/>
          <c:tx>
            <c:strRef>
              <c:f>Riesgos!$J$3</c:f>
              <c:strCache>
                <c:ptCount val="1"/>
                <c:pt idx="0">
                  <c:v>Impacto 
Potencial
Reducido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Riesgos!$J$4:$J$13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7-491F-ABA4-222856B8E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241936"/>
        <c:axId val="1748573568"/>
      </c:barChart>
      <c:catAx>
        <c:axId val="185224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8573568"/>
        <c:crosses val="autoZero"/>
        <c:auto val="1"/>
        <c:lblAlgn val="ctr"/>
        <c:lblOffset val="100"/>
        <c:noMultiLvlLbl val="0"/>
      </c:catAx>
      <c:valAx>
        <c:axId val="17485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22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61792</xdr:colOff>
      <xdr:row>16</xdr:row>
      <xdr:rowOff>23572</xdr:rowOff>
    </xdr:from>
    <xdr:to>
      <xdr:col>12</xdr:col>
      <xdr:colOff>768208</xdr:colOff>
      <xdr:row>33</xdr:row>
      <xdr:rowOff>68022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F159EE-95F3-ECB7-C882-2EE34CDF9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D39DD0-1A15-401F-8BDF-4A8F07FF72CC}" name="Tabla5" displayName="Tabla5" ref="A3:M13" totalsRowShown="0" tableBorderDxfId="5">
  <autoFilter ref="A3:M13" xr:uid="{1FD39DD0-1A15-401F-8BDF-4A8F07FF72CC}"/>
  <tableColumns count="13">
    <tableColumn id="1" xr3:uid="{EF594B3F-4815-41D7-AE60-D02C86D9150B}" name="Riesgo">
      <calculatedColumnFormula>A3+1</calculatedColumnFormula>
    </tableColumn>
    <tableColumn id="2" xr3:uid="{A4AAA5EB-184F-4B98-A4C2-D1055F34F83B}" name="Descripción"/>
    <tableColumn id="3" xr3:uid="{116CEED1-FB01-4F56-A4D6-0C46BB9B5961}" name="Probabilidad"/>
    <tableColumn id="4" xr3:uid="{733DB596-6750-4274-904B-371EACE03B53}" name="Severidad"/>
    <tableColumn id="5" xr3:uid="{25849016-3D3F-4C14-BF44-43CAAE708306}" name="Impacto Potencial _x000a_Original" dataDxfId="4">
      <calculatedColumnFormula>Tabla5[[#This Row],[Probabilidad]]*Tabla5[[#This Row],[Severidad]]</calculatedColumnFormula>
    </tableColumn>
    <tableColumn id="6" xr3:uid="{99B47D03-3F5D-4653-BDBB-97E849665596}" name="Responsable"/>
    <tableColumn id="7" xr3:uid="{3EE5B033-EBB0-4083-ADD1-93C3788ACBC8}" name="Plan de _x000a_Contingencia"/>
    <tableColumn id="8" xr3:uid="{F45CCC48-156F-49B2-92CB-9417F5A67542}" name="Plan de Mitigación"/>
    <tableColumn id="11" xr3:uid="{E3A71803-BDAE-46BA-B213-858899D3C1E6}" name="Estado_x000a_Plan _x000a_Mitigación" dataDxfId="3"/>
    <tableColumn id="12" xr3:uid="{B36A9CB2-69CC-4BEA-A3F4-DE0BC85221B0}" name="Impacto _x000a_Potencial_x000a_Reducido" dataDxfId="2"/>
    <tableColumn id="13" xr3:uid="{C2A10210-5625-4FBA-A72F-7CFF6651DD35}" name="Índice _x000a_de_x000a_Mitigación" dataDxfId="1">
      <calculatedColumnFormula>Tabla5[[#This Row],[Impacto 
Potencial
Reducido]]/Tabla5[[#This Row],[Impacto Potencial 
Original]]*100</calculatedColumnFormula>
    </tableColumn>
    <tableColumn id="9" xr3:uid="{D7793383-6213-42B1-A06D-4A037CD8D84B}" name="Estado_x000a_Riesgo"/>
    <tableColumn id="10" xr3:uid="{AE6D539F-6E63-47B5-85B7-9EB6983F7AB2}" name="F. Revisión" dataDxfId="0">
      <calculatedColumnFormula>TODAY()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5766-6AE4-42B6-9CAA-C5106F528191}">
  <dimension ref="A1:M37"/>
  <sheetViews>
    <sheetView tabSelected="1" zoomScale="70" zoomScaleNormal="70" workbookViewId="0">
      <selection activeCell="O8" sqref="O8"/>
    </sheetView>
  </sheetViews>
  <sheetFormatPr defaultColWidth="11.5546875" defaultRowHeight="13.2" x14ac:dyDescent="0.25"/>
  <cols>
    <col min="2" max="2" width="51" customWidth="1"/>
    <col min="3" max="3" width="12.6640625" customWidth="1"/>
    <col min="5" max="5" width="16.88671875" customWidth="1"/>
    <col min="6" max="6" width="13.109375" hidden="1" customWidth="1"/>
    <col min="7" max="7" width="37.88671875" customWidth="1"/>
    <col min="8" max="8" width="44.88671875" customWidth="1"/>
    <col min="9" max="9" width="11.77734375" bestFit="1" customWidth="1"/>
    <col min="10" max="10" width="11.109375" bestFit="1" customWidth="1"/>
    <col min="11" max="11" width="11.77734375" bestFit="1" customWidth="1"/>
    <col min="13" max="13" width="11.5546875" customWidth="1"/>
  </cols>
  <sheetData>
    <row r="1" spans="1:13" ht="13.8" thickBot="1" x14ac:dyDescent="0.3"/>
    <row r="2" spans="1:13" x14ac:dyDescent="0.25">
      <c r="B2" s="6" t="s">
        <v>43</v>
      </c>
      <c r="C2" s="7" t="s">
        <v>18</v>
      </c>
      <c r="D2" s="7" t="s">
        <v>18</v>
      </c>
      <c r="E2" s="8" t="s">
        <v>19</v>
      </c>
    </row>
    <row r="3" spans="1:13" ht="39.6" x14ac:dyDescent="0.25">
      <c r="A3" t="s">
        <v>0</v>
      </c>
      <c r="B3" t="s">
        <v>1</v>
      </c>
      <c r="C3" t="s">
        <v>2</v>
      </c>
      <c r="D3" t="s">
        <v>3</v>
      </c>
      <c r="E3" s="9" t="s">
        <v>11</v>
      </c>
      <c r="F3" t="s">
        <v>4</v>
      </c>
      <c r="G3" s="9" t="s">
        <v>14</v>
      </c>
      <c r="H3" t="s">
        <v>5</v>
      </c>
      <c r="I3" s="9" t="s">
        <v>17</v>
      </c>
      <c r="J3" s="9" t="s">
        <v>15</v>
      </c>
      <c r="K3" s="9" t="s">
        <v>16</v>
      </c>
      <c r="L3" s="9" t="s">
        <v>12</v>
      </c>
      <c r="M3" t="s">
        <v>6</v>
      </c>
    </row>
    <row r="4" spans="1:13" ht="26.4" x14ac:dyDescent="0.25">
      <c r="A4">
        <v>1</v>
      </c>
      <c r="B4" s="10" t="s">
        <v>41</v>
      </c>
      <c r="C4">
        <v>3</v>
      </c>
      <c r="D4">
        <v>3</v>
      </c>
      <c r="E4">
        <f>Tabla5[[#This Row],[Probabilidad]]*Tabla5[[#This Row],[Severidad]]</f>
        <v>9</v>
      </c>
      <c r="F4" s="10" t="s">
        <v>7</v>
      </c>
      <c r="G4" s="9" t="s">
        <v>64</v>
      </c>
      <c r="H4" s="9" t="s">
        <v>44</v>
      </c>
      <c r="I4" s="10" t="s">
        <v>52</v>
      </c>
      <c r="J4" s="10">
        <v>4</v>
      </c>
      <c r="K4" s="11">
        <f>Tabla5[[#This Row],[Impacto 
Potencial
Reducido]]/Tabla5[[#This Row],[Impacto Potencial 
Original]]*100</f>
        <v>44.444444444444443</v>
      </c>
      <c r="L4" s="10" t="s">
        <v>10</v>
      </c>
      <c r="M4" s="12">
        <f t="shared" ref="M4:M13" ca="1" si="0">TODAY()</f>
        <v>45410</v>
      </c>
    </row>
    <row r="5" spans="1:13" ht="26.4" x14ac:dyDescent="0.25">
      <c r="A5">
        <f t="shared" ref="A5:A13" si="1">A4+1</f>
        <v>2</v>
      </c>
      <c r="B5" s="10" t="s">
        <v>36</v>
      </c>
      <c r="C5">
        <v>3</v>
      </c>
      <c r="D5">
        <v>3</v>
      </c>
      <c r="E5">
        <f>Tabla5[[#This Row],[Probabilidad]]*Tabla5[[#This Row],[Severidad]]</f>
        <v>9</v>
      </c>
      <c r="F5" s="10" t="s">
        <v>8</v>
      </c>
      <c r="G5" s="9" t="s">
        <v>46</v>
      </c>
      <c r="H5" s="10" t="s">
        <v>45</v>
      </c>
      <c r="I5" s="10" t="s">
        <v>13</v>
      </c>
      <c r="J5" s="10">
        <v>2</v>
      </c>
      <c r="K5" s="11">
        <f>Tabla5[[#This Row],[Impacto 
Potencial
Reducido]]/Tabla5[[#This Row],[Impacto Potencial 
Original]]*100</f>
        <v>22.222222222222221</v>
      </c>
      <c r="L5" s="10" t="s">
        <v>10</v>
      </c>
      <c r="M5" s="12">
        <f t="shared" ca="1" si="0"/>
        <v>45410</v>
      </c>
    </row>
    <row r="6" spans="1:13" ht="26.4" x14ac:dyDescent="0.25">
      <c r="A6">
        <f t="shared" si="1"/>
        <v>3</v>
      </c>
      <c r="B6" s="10" t="s">
        <v>28</v>
      </c>
      <c r="C6">
        <v>3</v>
      </c>
      <c r="D6">
        <v>3</v>
      </c>
      <c r="E6">
        <f>Tabla5[[#This Row],[Probabilidad]]*Tabla5[[#This Row],[Severidad]]</f>
        <v>9</v>
      </c>
      <c r="F6" s="10" t="s">
        <v>7</v>
      </c>
      <c r="G6" s="10" t="s">
        <v>48</v>
      </c>
      <c r="H6" s="9" t="s">
        <v>47</v>
      </c>
      <c r="I6" s="10" t="s">
        <v>52</v>
      </c>
      <c r="J6" s="10">
        <v>5</v>
      </c>
      <c r="K6" s="11">
        <f>Tabla5[[#This Row],[Impacto 
Potencial
Reducido]]/Tabla5[[#This Row],[Impacto Potencial 
Original]]*100</f>
        <v>55.555555555555557</v>
      </c>
      <c r="L6" s="10" t="s">
        <v>10</v>
      </c>
      <c r="M6" s="12">
        <f t="shared" ca="1" si="0"/>
        <v>45410</v>
      </c>
    </row>
    <row r="7" spans="1:13" ht="39.6" x14ac:dyDescent="0.25">
      <c r="A7">
        <f t="shared" si="1"/>
        <v>4</v>
      </c>
      <c r="B7" s="10" t="s">
        <v>37</v>
      </c>
      <c r="C7">
        <v>2</v>
      </c>
      <c r="D7">
        <v>3</v>
      </c>
      <c r="E7">
        <f>Tabla5[[#This Row],[Probabilidad]]*Tabla5[[#This Row],[Severidad]]</f>
        <v>6</v>
      </c>
      <c r="F7" s="10" t="s">
        <v>7</v>
      </c>
      <c r="G7" s="9" t="s">
        <v>49</v>
      </c>
      <c r="H7" s="9" t="s">
        <v>57</v>
      </c>
      <c r="I7" s="10" t="s">
        <v>52</v>
      </c>
      <c r="J7" s="10">
        <v>2</v>
      </c>
      <c r="K7" s="11">
        <f>Tabla5[[#This Row],[Impacto 
Potencial
Reducido]]/Tabla5[[#This Row],[Impacto Potencial 
Original]]*100</f>
        <v>33.333333333333329</v>
      </c>
      <c r="L7" s="10" t="s">
        <v>10</v>
      </c>
      <c r="M7" s="12">
        <f t="shared" ca="1" si="0"/>
        <v>45410</v>
      </c>
    </row>
    <row r="8" spans="1:13" ht="26.4" x14ac:dyDescent="0.25">
      <c r="A8">
        <f t="shared" si="1"/>
        <v>5</v>
      </c>
      <c r="B8" s="10" t="s">
        <v>23</v>
      </c>
      <c r="C8">
        <v>3</v>
      </c>
      <c r="D8">
        <v>2</v>
      </c>
      <c r="E8">
        <f>Tabla5[[#This Row],[Probabilidad]]*Tabla5[[#This Row],[Severidad]]</f>
        <v>6</v>
      </c>
      <c r="F8" s="10" t="s">
        <v>8</v>
      </c>
      <c r="G8" s="9" t="s">
        <v>51</v>
      </c>
      <c r="H8" s="9" t="s">
        <v>50</v>
      </c>
      <c r="I8" s="10" t="s">
        <v>52</v>
      </c>
      <c r="J8" s="10">
        <v>1</v>
      </c>
      <c r="K8" s="11">
        <f>Tabla5[[#This Row],[Impacto 
Potencial
Reducido]]/Tabla5[[#This Row],[Impacto Potencial 
Original]]*100</f>
        <v>16.666666666666664</v>
      </c>
      <c r="L8" s="10" t="s">
        <v>10</v>
      </c>
      <c r="M8" s="12">
        <f t="shared" ca="1" si="0"/>
        <v>45410</v>
      </c>
    </row>
    <row r="9" spans="1:13" ht="26.4" x14ac:dyDescent="0.25">
      <c r="A9">
        <f t="shared" si="1"/>
        <v>6</v>
      </c>
      <c r="B9" s="9" t="s">
        <v>24</v>
      </c>
      <c r="C9">
        <v>3</v>
      </c>
      <c r="D9">
        <v>2</v>
      </c>
      <c r="E9">
        <f>Tabla5[[#This Row],[Probabilidad]]*Tabla5[[#This Row],[Severidad]]</f>
        <v>6</v>
      </c>
      <c r="F9" s="10" t="s">
        <v>7</v>
      </c>
      <c r="G9" s="9" t="s">
        <v>53</v>
      </c>
      <c r="H9" s="10" t="s">
        <v>54</v>
      </c>
      <c r="I9" s="10" t="s">
        <v>52</v>
      </c>
      <c r="J9" s="10">
        <v>3</v>
      </c>
      <c r="K9" s="11">
        <f>Tabla5[[#This Row],[Impacto 
Potencial
Reducido]]/Tabla5[[#This Row],[Impacto Potencial 
Original]]*100</f>
        <v>50</v>
      </c>
      <c r="L9" s="10" t="s">
        <v>10</v>
      </c>
      <c r="M9" s="12">
        <f t="shared" ca="1" si="0"/>
        <v>45410</v>
      </c>
    </row>
    <row r="10" spans="1:13" ht="39.6" x14ac:dyDescent="0.25">
      <c r="A10">
        <f t="shared" si="1"/>
        <v>7</v>
      </c>
      <c r="B10" s="10" t="s">
        <v>35</v>
      </c>
      <c r="C10">
        <v>2</v>
      </c>
      <c r="D10">
        <v>3</v>
      </c>
      <c r="E10">
        <f>Tabla5[[#This Row],[Probabilidad]]*Tabla5[[#This Row],[Severidad]]</f>
        <v>6</v>
      </c>
      <c r="F10" s="10" t="s">
        <v>7</v>
      </c>
      <c r="G10" s="9" t="s">
        <v>59</v>
      </c>
      <c r="H10" s="9" t="s">
        <v>58</v>
      </c>
      <c r="I10" s="10" t="s">
        <v>52</v>
      </c>
      <c r="J10" s="10">
        <v>3</v>
      </c>
      <c r="K10" s="11">
        <f>Tabla5[[#This Row],[Impacto 
Potencial
Reducido]]/Tabla5[[#This Row],[Impacto Potencial 
Original]]*100</f>
        <v>50</v>
      </c>
      <c r="L10" s="10" t="s">
        <v>10</v>
      </c>
      <c r="M10" s="12">
        <f t="shared" ca="1" si="0"/>
        <v>45410</v>
      </c>
    </row>
    <row r="11" spans="1:13" ht="26.4" x14ac:dyDescent="0.25">
      <c r="A11">
        <f t="shared" si="1"/>
        <v>8</v>
      </c>
      <c r="B11" s="10" t="s">
        <v>33</v>
      </c>
      <c r="C11">
        <v>2</v>
      </c>
      <c r="D11">
        <v>3</v>
      </c>
      <c r="E11">
        <f>Tabla5[[#This Row],[Probabilidad]]*Tabla5[[#This Row],[Severidad]]</f>
        <v>6</v>
      </c>
      <c r="F11" s="10" t="s">
        <v>9</v>
      </c>
      <c r="G11" s="9" t="s">
        <v>55</v>
      </c>
      <c r="H11" s="9" t="s">
        <v>56</v>
      </c>
      <c r="I11" s="10" t="s">
        <v>52</v>
      </c>
      <c r="J11" s="10">
        <v>2</v>
      </c>
      <c r="K11" s="11">
        <f>Tabla5[[#This Row],[Impacto 
Potencial
Reducido]]/Tabla5[[#This Row],[Impacto Potencial 
Original]]*100</f>
        <v>33.333333333333329</v>
      </c>
      <c r="L11" s="10" t="s">
        <v>10</v>
      </c>
      <c r="M11" s="12">
        <f t="shared" ca="1" si="0"/>
        <v>45410</v>
      </c>
    </row>
    <row r="12" spans="1:13" ht="26.4" x14ac:dyDescent="0.25">
      <c r="A12">
        <f t="shared" si="1"/>
        <v>9</v>
      </c>
      <c r="B12" s="10" t="s">
        <v>38</v>
      </c>
      <c r="C12">
        <v>2</v>
      </c>
      <c r="D12">
        <v>2</v>
      </c>
      <c r="E12">
        <f>Tabla5[[#This Row],[Probabilidad]]*Tabla5[[#This Row],[Severidad]]</f>
        <v>4</v>
      </c>
      <c r="F12" s="10" t="s">
        <v>7</v>
      </c>
      <c r="G12" s="9" t="s">
        <v>61</v>
      </c>
      <c r="H12" s="9" t="s">
        <v>60</v>
      </c>
      <c r="I12" s="10" t="s">
        <v>52</v>
      </c>
      <c r="J12" s="10">
        <v>1</v>
      </c>
      <c r="K12" s="11">
        <f>Tabla5[[#This Row],[Impacto 
Potencial
Reducido]]/Tabla5[[#This Row],[Impacto Potencial 
Original]]*100</f>
        <v>25</v>
      </c>
      <c r="L12" s="10" t="s">
        <v>10</v>
      </c>
      <c r="M12" s="12">
        <f t="shared" ca="1" si="0"/>
        <v>45410</v>
      </c>
    </row>
    <row r="13" spans="1:13" ht="40.200000000000003" thickBot="1" x14ac:dyDescent="0.3">
      <c r="A13">
        <f t="shared" si="1"/>
        <v>10</v>
      </c>
      <c r="B13" s="9" t="s">
        <v>30</v>
      </c>
      <c r="C13">
        <v>2</v>
      </c>
      <c r="D13">
        <v>2</v>
      </c>
      <c r="E13">
        <f>Tabla5[[#This Row],[Probabilidad]]*Tabla5[[#This Row],[Severidad]]</f>
        <v>4</v>
      </c>
      <c r="F13" s="10" t="s">
        <v>7</v>
      </c>
      <c r="G13" s="9" t="s">
        <v>63</v>
      </c>
      <c r="H13" s="9" t="s">
        <v>62</v>
      </c>
      <c r="I13" s="10" t="s">
        <v>52</v>
      </c>
      <c r="J13" s="10">
        <v>3</v>
      </c>
      <c r="K13" s="11">
        <f>Tabla5[[#This Row],[Impacto 
Potencial
Reducido]]/Tabla5[[#This Row],[Impacto Potencial 
Original]]*100</f>
        <v>75</v>
      </c>
      <c r="L13" s="10" t="s">
        <v>10</v>
      </c>
      <c r="M13" s="12">
        <f t="shared" ca="1" si="0"/>
        <v>45410</v>
      </c>
    </row>
    <row r="14" spans="1:13" ht="13.8" thickBot="1" x14ac:dyDescent="0.3">
      <c r="C14" s="13">
        <f>AVERAGE(C4:C13)</f>
        <v>2.5</v>
      </c>
      <c r="D14" s="13">
        <f>AVERAGE(D4:D13)</f>
        <v>2.6</v>
      </c>
      <c r="E14" s="15">
        <f>SUBTOTAL(109,Tabla5[Impacto Potencial 
Original])</f>
        <v>65</v>
      </c>
      <c r="J14" s="15">
        <f>SUBTOTAL(109,Tabla5[Impacto 
Potencial
Reducido])</f>
        <v>26</v>
      </c>
      <c r="K14" s="14">
        <f>J14/E14*100</f>
        <v>40</v>
      </c>
    </row>
    <row r="16" spans="1:13" ht="13.8" thickBot="1" x14ac:dyDescent="0.3"/>
    <row r="17" spans="2:5" ht="13.8" thickBot="1" x14ac:dyDescent="0.3">
      <c r="B17" s="5" t="s">
        <v>42</v>
      </c>
    </row>
    <row r="18" spans="2:5" ht="21" thickBot="1" x14ac:dyDescent="0.3">
      <c r="B18" s="4" t="s">
        <v>1</v>
      </c>
      <c r="C18" s="1" t="s">
        <v>25</v>
      </c>
      <c r="D18" s="1" t="s">
        <v>26</v>
      </c>
      <c r="E18" s="1" t="s">
        <v>27</v>
      </c>
    </row>
    <row r="19" spans="2:5" ht="13.8" thickBot="1" x14ac:dyDescent="0.3">
      <c r="B19" s="2" t="s">
        <v>20</v>
      </c>
      <c r="C19" s="3">
        <v>1</v>
      </c>
      <c r="D19" s="3">
        <v>2</v>
      </c>
      <c r="E19" s="3">
        <f>C19*D19</f>
        <v>2</v>
      </c>
    </row>
    <row r="20" spans="2:5" ht="13.8" thickBot="1" x14ac:dyDescent="0.3">
      <c r="B20" s="2" t="s">
        <v>21</v>
      </c>
      <c r="C20" s="3">
        <v>1</v>
      </c>
      <c r="D20" s="3">
        <v>3</v>
      </c>
      <c r="E20" s="3">
        <f t="shared" ref="E20:E37" si="2">C20*D20</f>
        <v>3</v>
      </c>
    </row>
    <row r="21" spans="2:5" ht="13.8" thickBot="1" x14ac:dyDescent="0.3">
      <c r="B21" s="2" t="s">
        <v>22</v>
      </c>
      <c r="C21" s="3">
        <v>1</v>
      </c>
      <c r="D21" s="3">
        <v>3</v>
      </c>
      <c r="E21" s="3">
        <f t="shared" si="2"/>
        <v>3</v>
      </c>
    </row>
    <row r="22" spans="2:5" ht="13.8" thickBot="1" x14ac:dyDescent="0.3">
      <c r="B22" s="2" t="s">
        <v>23</v>
      </c>
      <c r="C22" s="3">
        <v>3</v>
      </c>
      <c r="D22" s="3">
        <v>2</v>
      </c>
      <c r="E22" s="3">
        <f t="shared" si="2"/>
        <v>6</v>
      </c>
    </row>
    <row r="23" spans="2:5" ht="21" thickBot="1" x14ac:dyDescent="0.3">
      <c r="B23" s="2" t="s">
        <v>24</v>
      </c>
      <c r="C23" s="3">
        <v>3</v>
      </c>
      <c r="D23" s="3">
        <v>2</v>
      </c>
      <c r="E23" s="3">
        <f t="shared" si="2"/>
        <v>6</v>
      </c>
    </row>
    <row r="24" spans="2:5" ht="13.8" thickBot="1" x14ac:dyDescent="0.3">
      <c r="B24" s="2" t="s">
        <v>28</v>
      </c>
      <c r="C24" s="3">
        <v>3</v>
      </c>
      <c r="D24" s="3">
        <v>3</v>
      </c>
      <c r="E24" s="3">
        <f t="shared" si="2"/>
        <v>9</v>
      </c>
    </row>
    <row r="25" spans="2:5" ht="13.8" thickBot="1" x14ac:dyDescent="0.3">
      <c r="B25" s="2" t="s">
        <v>29</v>
      </c>
      <c r="C25" s="3">
        <v>1</v>
      </c>
      <c r="D25" s="3">
        <v>3</v>
      </c>
      <c r="E25" s="3">
        <f t="shared" si="2"/>
        <v>3</v>
      </c>
    </row>
    <row r="26" spans="2:5" ht="13.8" thickBot="1" x14ac:dyDescent="0.3">
      <c r="B26" s="2" t="s">
        <v>30</v>
      </c>
      <c r="C26" s="3">
        <v>2</v>
      </c>
      <c r="D26" s="3">
        <v>2</v>
      </c>
      <c r="E26" s="3">
        <f t="shared" si="2"/>
        <v>4</v>
      </c>
    </row>
    <row r="27" spans="2:5" ht="13.8" thickBot="1" x14ac:dyDescent="0.3">
      <c r="B27" s="2" t="s">
        <v>31</v>
      </c>
      <c r="C27" s="3">
        <v>2</v>
      </c>
      <c r="D27" s="3">
        <v>2</v>
      </c>
      <c r="E27" s="3">
        <f t="shared" si="2"/>
        <v>4</v>
      </c>
    </row>
    <row r="28" spans="2:5" ht="13.8" thickBot="1" x14ac:dyDescent="0.3">
      <c r="B28" s="2" t="s">
        <v>32</v>
      </c>
      <c r="C28" s="3">
        <v>1</v>
      </c>
      <c r="D28" s="3">
        <v>2</v>
      </c>
      <c r="E28" s="3">
        <f t="shared" si="2"/>
        <v>2</v>
      </c>
    </row>
    <row r="29" spans="2:5" ht="13.8" thickBot="1" x14ac:dyDescent="0.3">
      <c r="B29" s="2" t="s">
        <v>33</v>
      </c>
      <c r="C29" s="3">
        <v>2</v>
      </c>
      <c r="D29" s="3">
        <v>3</v>
      </c>
      <c r="E29" s="3">
        <f t="shared" si="2"/>
        <v>6</v>
      </c>
    </row>
    <row r="30" spans="2:5" ht="13.8" thickBot="1" x14ac:dyDescent="0.3">
      <c r="B30" s="2" t="s">
        <v>34</v>
      </c>
      <c r="C30" s="3">
        <v>1</v>
      </c>
      <c r="D30" s="3">
        <v>2</v>
      </c>
      <c r="E30" s="3">
        <f t="shared" si="2"/>
        <v>2</v>
      </c>
    </row>
    <row r="31" spans="2:5" ht="13.8" thickBot="1" x14ac:dyDescent="0.3">
      <c r="B31" s="2" t="s">
        <v>35</v>
      </c>
      <c r="C31" s="3">
        <v>2</v>
      </c>
      <c r="D31" s="3">
        <v>3</v>
      </c>
      <c r="E31" s="3">
        <f t="shared" si="2"/>
        <v>6</v>
      </c>
    </row>
    <row r="32" spans="2:5" ht="13.8" thickBot="1" x14ac:dyDescent="0.3">
      <c r="B32" s="2" t="s">
        <v>36</v>
      </c>
      <c r="C32" s="3">
        <v>3</v>
      </c>
      <c r="D32" s="3">
        <v>3</v>
      </c>
      <c r="E32" s="3">
        <f t="shared" si="2"/>
        <v>9</v>
      </c>
    </row>
    <row r="33" spans="2:5" ht="13.8" thickBot="1" x14ac:dyDescent="0.3">
      <c r="B33" s="2" t="s">
        <v>37</v>
      </c>
      <c r="C33" s="3">
        <v>2</v>
      </c>
      <c r="D33" s="3">
        <v>3</v>
      </c>
      <c r="E33" s="3">
        <f t="shared" si="2"/>
        <v>6</v>
      </c>
    </row>
    <row r="34" spans="2:5" ht="13.8" thickBot="1" x14ac:dyDescent="0.3">
      <c r="B34" s="2" t="s">
        <v>38</v>
      </c>
      <c r="C34" s="3">
        <v>2</v>
      </c>
      <c r="D34" s="3">
        <v>2</v>
      </c>
      <c r="E34" s="3">
        <f t="shared" si="2"/>
        <v>4</v>
      </c>
    </row>
    <row r="35" spans="2:5" ht="13.8" thickBot="1" x14ac:dyDescent="0.3">
      <c r="B35" s="2" t="s">
        <v>39</v>
      </c>
      <c r="C35" s="3">
        <v>1</v>
      </c>
      <c r="D35" s="3">
        <v>2</v>
      </c>
      <c r="E35" s="3">
        <f t="shared" si="2"/>
        <v>2</v>
      </c>
    </row>
    <row r="36" spans="2:5" ht="13.8" thickBot="1" x14ac:dyDescent="0.3">
      <c r="B36" s="2" t="s">
        <v>40</v>
      </c>
      <c r="C36" s="3">
        <v>3</v>
      </c>
      <c r="D36" s="3">
        <v>1</v>
      </c>
      <c r="E36" s="3">
        <f t="shared" si="2"/>
        <v>3</v>
      </c>
    </row>
    <row r="37" spans="2:5" ht="13.8" thickBot="1" x14ac:dyDescent="0.3">
      <c r="B37" s="2" t="s">
        <v>41</v>
      </c>
      <c r="C37" s="3">
        <v>3</v>
      </c>
      <c r="D37" s="3">
        <v>3</v>
      </c>
      <c r="E37" s="3">
        <f t="shared" si="2"/>
        <v>9</v>
      </c>
    </row>
  </sheetData>
  <phoneticPr fontId="4" type="noConversion"/>
  <conditionalFormatting sqref="C14:D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Llombardi</dc:creator>
  <cp:lastModifiedBy>Lautaro Lombardi</cp:lastModifiedBy>
  <dcterms:created xsi:type="dcterms:W3CDTF">2024-04-28T16:36:43Z</dcterms:created>
  <dcterms:modified xsi:type="dcterms:W3CDTF">2024-04-28T18:09:45Z</dcterms:modified>
</cp:coreProperties>
</file>