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50" windowHeight="16215"/>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0" i="11" l="1"/>
  <c r="H26" i="11"/>
  <c r="H27" i="11"/>
  <c r="H28" i="11"/>
  <c r="H29" i="11"/>
  <c r="H30" i="11"/>
  <c r="H31" i="11"/>
  <c r="H7" i="11" l="1"/>
  <c r="E9" i="11" l="1"/>
  <c r="E21" i="11" s="1"/>
  <c r="I5" i="11"/>
  <c r="H33" i="11"/>
  <c r="H32" i="11"/>
  <c r="H14" i="11"/>
  <c r="H8" i="11"/>
  <c r="F21" i="11" l="1"/>
  <c r="E22" i="11" s="1"/>
  <c r="I6" i="11"/>
  <c r="H21" i="11" l="1"/>
  <c r="E23" i="11"/>
  <c r="F22" i="11"/>
  <c r="H22" i="11" s="1"/>
  <c r="H9" i="11"/>
  <c r="E13" i="11"/>
  <c r="H10" i="11"/>
  <c r="J5" i="11"/>
  <c r="K5" i="11" s="1"/>
  <c r="L5" i="11" s="1"/>
  <c r="M5" i="11" s="1"/>
  <c r="N5" i="11" s="1"/>
  <c r="O5" i="11" s="1"/>
  <c r="P5" i="11" s="1"/>
  <c r="I4" i="11"/>
  <c r="F23" i="11" l="1"/>
  <c r="E24" i="11" s="1"/>
  <c r="E25" i="11"/>
  <c r="F13" i="11"/>
  <c r="H13" i="11" s="1"/>
  <c r="H15" i="11"/>
  <c r="H16" i="11"/>
  <c r="H11" i="11"/>
  <c r="H12" i="11"/>
  <c r="P4" i="11"/>
  <c r="Q5" i="11"/>
  <c r="R5" i="11" s="1"/>
  <c r="S5" i="11" s="1"/>
  <c r="T5" i="11" s="1"/>
  <c r="U5" i="11" s="1"/>
  <c r="V5" i="11" s="1"/>
  <c r="W5" i="11" s="1"/>
  <c r="J6" i="11"/>
  <c r="H23" i="11" l="1"/>
  <c r="F25" i="11"/>
  <c r="H25" i="11" s="1"/>
  <c r="F24" i="11"/>
  <c r="H24" i="11" s="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<sst xmlns="http://schemas.openxmlformats.org/spreadsheetml/2006/main" count="90" uniqueCount="68">
  <si>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</si>
  <si>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</si>
  <si>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</si>
  <si>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</si>
  <si>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</si>
  <si>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</si>
  <si>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</si>
  <si>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</si>
  <si>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</si>
  <si>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</si>
  <si>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</si>
  <si>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</si>
  <si>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</si>
  <si>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</si>
  <si>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タスク 2</t>
  </si>
  <si>
    <t>タスク 3</t>
  </si>
  <si>
    <t>タスク 4</t>
  </si>
  <si>
    <t>タスク 5</t>
  </si>
  <si>
    <t>フェーズ 3 タイトル</t>
  </si>
  <si>
    <t>フェーズ 4 タイトル</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</si>
  <si>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</si>
  <si>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</si>
  <si>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</si>
  <si>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</si>
  <si>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</si>
  <si>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</si>
  <si>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</si>
  <si>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</si>
  <si>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</si>
  <si>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</si>
  <si>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</si>
  <si>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</si>
  <si>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</si>
  <si>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</si>
  <si>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</si>
  <si>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</si>
  <si>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</si>
  <si>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</si>
  <si>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</si>
  <si>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</si>
  <si>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</si>
  <si>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</si>
  <si>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</si>
  <si>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</si>
  <si>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</si>
  <si>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</si>
  <si>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B班</t>
    <rPh sb="1" eb="2">
      <t>ハン</t>
    </rPh>
    <phoneticPr fontId="19"/>
  </si>
  <si>
    <t>https://docs.google.com/spreadsheets/d/18gTZwnnpv0_H1yhsUybAJ8gXsWu_pIWI/edit#gid=1617086024</t>
    <phoneticPr fontId="19"/>
  </si>
  <si>
    <t>バリアフリーマップ</t>
    <phoneticPr fontId="19"/>
  </si>
  <si>
    <t>楠原、原、鈴木、沈</t>
    <rPh sb="0" eb="2">
      <t>クスハラ</t>
    </rPh>
    <rPh sb="3" eb="4">
      <t>ハラ</t>
    </rPh>
    <rPh sb="5" eb="7">
      <t>スズキ</t>
    </rPh>
    <rPh sb="8" eb="9">
      <t>シズ</t>
    </rPh>
    <phoneticPr fontId="19"/>
  </si>
  <si>
    <t>映像</t>
    <rPh sb="0" eb="2">
      <t>エイゾウ</t>
    </rPh>
    <phoneticPr fontId="19"/>
  </si>
  <si>
    <t>楠原</t>
  </si>
  <si>
    <t>構成</t>
    <rPh sb="0" eb="2">
      <t>コウセイ</t>
    </rPh>
    <phoneticPr fontId="19"/>
  </si>
  <si>
    <t>鈴木</t>
  </si>
  <si>
    <t>サイト</t>
    <phoneticPr fontId="19"/>
  </si>
  <si>
    <t>原</t>
  </si>
  <si>
    <t>コーティング</t>
    <phoneticPr fontId="19"/>
  </si>
  <si>
    <t>沈</t>
  </si>
  <si>
    <t>撮影</t>
    <rPh sb="0" eb="2">
      <t>サツエイ</t>
    </rPh>
    <phoneticPr fontId="19"/>
  </si>
  <si>
    <t>編集</t>
    <rPh sb="0" eb="2">
      <t>ヘンシュウ</t>
    </rPh>
    <phoneticPr fontId="19"/>
  </si>
  <si>
    <t>取材</t>
    <phoneticPr fontId="19"/>
  </si>
  <si>
    <t>デザイン（サイト）</t>
    <phoneticPr fontId="19"/>
  </si>
  <si>
    <t>デザイン（素材作成）</t>
    <rPh sb="5" eb="7">
      <t>ソザイ</t>
    </rPh>
    <rPh sb="7" eb="9">
      <t>サクセイ</t>
    </rPh>
    <phoneticPr fontId="19"/>
  </si>
  <si>
    <t>https://github.com/LavP/bfm</t>
    <phoneticPr fontId="19"/>
  </si>
  <si>
    <t>データ打ち込み</t>
    <phoneticPr fontId="19"/>
  </si>
  <si>
    <t>全員</t>
  </si>
  <si>
    <t>チェック＆修正</t>
    <phoneticPr fontId="19"/>
  </si>
  <si>
    <t>最終更新</t>
    <rPh sb="0" eb="2">
      <t>サイシュウ</t>
    </rPh>
    <rPh sb="2" eb="4">
      <t>コウシン</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</si>
</sst>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7"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i/>
      <sz val="9"/>
      <color theme="1"/>
      <name val="Meiryo UI"/>
      <family val="2"/>
    </font>
    <font>
      <sz val="10"/>
      <color theme="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8" fillId="2" borderId="2" xfId="0" applyFont="1" applyFill="1" applyBorder="1" applyAlignment="1">
      <alignment horizontal="center" vertical="center"/>
    </xf>
    <xf numFmtId="0" fontId="21" fillId="2" borderId="9" xfId="0" applyFont="1" applyFill="1" applyBorder="1" applyAlignment="1">
      <alignment vertical="center"/>
    </xf>
    <xf numFmtId="0" fontId="21" fillId="0" borderId="0" xfId="0" applyFont="1" applyAlignment="1">
      <alignment horizontal="right" vertical="center"/>
    </xf>
    <xf numFmtId="0" fontId="23" fillId="0" borderId="0" xfId="0" applyFont="1" applyAlignment="1">
      <alignment horizontal="center"/>
    </xf>
    <xf numFmtId="0" fontId="24" fillId="0" borderId="0" xfId="1" applyFont="1" applyAlignment="1" applyProtection="1"/>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6" fillId="6" borderId="2" xfId="0" applyFont="1" applyFill="1" applyBorder="1" applyAlignment="1">
      <alignment horizontal="left" vertical="center" indent="1"/>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6" fillId="5" borderId="2" xfId="0" applyFont="1" applyFill="1" applyBorder="1" applyAlignment="1">
      <alignment horizontal="left" vertical="center" indent="1"/>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0" fontId="33" fillId="0" borderId="2" xfId="12" applyFont="1">
      <alignment horizontal="left" vertical="center" indent="2"/>
    </xf>
    <xf numFmtId="0" fontId="33" fillId="0" borderId="2" xfId="11" applyFont="1">
      <alignment horizontal="center" vertical="center"/>
    </xf>
    <xf numFmtId="9" fontId="37" fillId="0" borderId="2" xfId="2" applyFont="1" applyBorder="1" applyAlignment="1">
      <alignment horizontal="center" vertical="center"/>
    </xf>
    <xf numFmtId="180" fontId="33" fillId="0" borderId="2" xfId="10" applyFont="1">
      <alignment horizontal="center" vertical="center"/>
    </xf>
    <xf numFmtId="0" fontId="38" fillId="2" borderId="2" xfId="0" applyFont="1" applyFill="1" applyBorder="1" applyAlignment="1">
      <alignment horizontal="left" vertical="center" indent="1"/>
    </xf>
    <xf numFmtId="0" fontId="38" fillId="2" borderId="2" xfId="0" applyFont="1" applyFill="1" applyBorder="1" applyAlignment="1">
      <alignment horizontal="center" vertical="center"/>
    </xf>
    <xf numFmtId="9" fontId="37" fillId="2" borderId="2" xfId="2" applyFont="1" applyFill="1" applyBorder="1" applyAlignment="1">
      <alignment horizontal="center" vertical="center"/>
    </xf>
    <xf numFmtId="180" fontId="39" fillId="2" borderId="2" xfId="0" applyNumberFormat="1" applyFont="1" applyFill="1" applyBorder="1" applyAlignment="1">
      <alignment horizontal="center" vertical="center"/>
    </xf>
    <xf numFmtId="180" fontId="33" fillId="2" borderId="2" xfId="0" applyNumberFormat="1" applyFont="1" applyFill="1" applyBorder="1" applyAlignment="1">
      <alignment horizontal="center" vertical="center"/>
    </xf>
    <xf numFmtId="0" fontId="37" fillId="2" borderId="2" xfId="0" applyFont="1" applyFill="1" applyBorder="1" applyAlignment="1">
      <alignment horizontal="center" vertical="center"/>
    </xf>
    <xf numFmtId="0" fontId="32" fillId="0" borderId="0" xfId="0" applyFont="1" applyAlignment="1">
      <alignment vertical="top"/>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vertical="top"/>
    </xf>
    <xf numFmtId="0" fontId="32" fillId="0" borderId="0" xfId="0" applyFont="1" applyAlignment="1">
      <alignment horizontal="left" vertical="top"/>
    </xf>
    <xf numFmtId="0" fontId="43" fillId="0" borderId="0" xfId="0" applyFont="1" applyAlignment="1">
      <alignment vertical="center"/>
    </xf>
    <xf numFmtId="0" fontId="44" fillId="0" borderId="0" xfId="0" applyFont="1"/>
    <xf numFmtId="0" fontId="45" fillId="0" borderId="0" xfId="0" applyFont="1" applyAlignment="1">
      <alignment horizontal="left" vertical="top" wrapText="1" indent="1"/>
    </xf>
    <xf numFmtId="0" fontId="33" fillId="0" borderId="0" xfId="0" applyFont="1" applyAlignment="1">
      <alignment horizontal="left" vertical="top" wrapText="1" indent="1"/>
    </xf>
    <xf numFmtId="0" fontId="46" fillId="0" borderId="0" xfId="1" applyFont="1" applyAlignment="1" applyProtection="1">
      <alignment horizontal="left" vertical="top" indent="1"/>
    </xf>
    <xf numFmtId="0" fontId="33" fillId="0" borderId="0" xfId="8" applyFont="1">
      <alignment horizontal="right" indent="1"/>
    </xf>
    <xf numFmtId="0" fontId="33" fillId="0" borderId="7" xfId="8" applyFont="1" applyBorder="1">
      <alignment horizontal="right" indent="1"/>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14" fillId="0" borderId="0" xfId="1" applyAlignment="1" applyProtection="1"/>
    <xf numFmtId="14" fontId="33" fillId="0" borderId="10" xfId="0" applyNumberFormat="1" applyFont="1" applyBorder="1" applyAlignment="1">
      <alignment horizontal="left"/>
    </xf>
    <xf numFmtId="0" fontId="33" fillId="0" borderId="10" xfId="0" applyFont="1" applyBorder="1" applyAlignment="1">
      <alignment horizontal="left"/>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cellStyle name="入力" xfId="21" builtinId="20" customBuiltin="1"/>
    <cellStyle name="標準" xfId="0" builtinId="0" customBuiltin="1"/>
    <cellStyle name="表示済みのハイパーリンク" xfId="13" builtinId="9" customBuiltin="1"/>
    <cellStyle name="名前" xfId="11"/>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LavP/bfm" TargetMode="External"/><Relationship Id="rId1" Type="http://schemas.openxmlformats.org/officeDocument/2006/relationships/hyperlink" Target="https://docs.google.com/spreadsheets/d/18gTZwnnpv0_H1yhsUybAJ8gXsWu_pIWI/ed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2" sqref="C2"/>
    </sheetView>
  </sheetViews>
  <sheetFormatPr defaultRowHeight="30" customHeight="1" x14ac:dyDescent="0.25"/>
  <cols>
    <col min="1" max="1" width="2.6640625" style="4" customWidth="1"/>
    <col min="2" max="2" width="17.21875" style="2" customWidth="1"/>
    <col min="3" max="3" width="22.8867187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21" t="s">
        <v>44</v>
      </c>
      <c r="B1" s="22" t="s">
        <v>48</v>
      </c>
      <c r="C1" s="23"/>
      <c r="D1" s="99" t="s">
        <v>47</v>
      </c>
      <c r="E1" s="25"/>
      <c r="F1" s="26"/>
      <c r="G1" s="27"/>
      <c r="H1" s="1"/>
      <c r="I1" s="3"/>
    </row>
    <row r="2" spans="1:64" ht="30" customHeight="1" x14ac:dyDescent="0.3">
      <c r="A2" s="28" t="s">
        <v>45</v>
      </c>
      <c r="B2" s="29" t="s">
        <v>46</v>
      </c>
      <c r="C2" s="27"/>
      <c r="D2" s="99" t="s">
        <v>63</v>
      </c>
      <c r="E2" s="30"/>
      <c r="F2" s="27"/>
      <c r="G2" s="27"/>
      <c r="I2" s="6"/>
    </row>
    <row r="3" spans="1:64" ht="30" customHeight="1" x14ac:dyDescent="0.25">
      <c r="A3" s="28" t="s">
        <v>0</v>
      </c>
      <c r="B3" s="31" t="s">
        <v>49</v>
      </c>
      <c r="C3" s="93" t="s">
        <v>21</v>
      </c>
      <c r="D3" s="94"/>
      <c r="E3" s="98">
        <v>43636</v>
      </c>
      <c r="F3" s="98"/>
      <c r="G3" s="27"/>
    </row>
    <row r="4" spans="1:64" ht="30" customHeight="1" x14ac:dyDescent="0.25">
      <c r="A4" s="21" t="s">
        <v>1</v>
      </c>
      <c r="B4" s="27" t="s">
        <v>67</v>
      </c>
      <c r="C4" s="93" t="s">
        <v>22</v>
      </c>
      <c r="D4" s="94"/>
      <c r="E4" s="32">
        <v>1</v>
      </c>
      <c r="F4" s="27"/>
      <c r="G4" s="27"/>
      <c r="I4" s="95">
        <f>I5</f>
        <v>43632</v>
      </c>
      <c r="J4" s="96"/>
      <c r="K4" s="96"/>
      <c r="L4" s="96"/>
      <c r="M4" s="96"/>
      <c r="N4" s="96"/>
      <c r="O4" s="97"/>
      <c r="P4" s="95">
        <f>P5</f>
        <v>43639</v>
      </c>
      <c r="Q4" s="96"/>
      <c r="R4" s="96"/>
      <c r="S4" s="96"/>
      <c r="T4" s="96"/>
      <c r="U4" s="96"/>
      <c r="V4" s="97"/>
      <c r="W4" s="95">
        <f>W5</f>
        <v>43646</v>
      </c>
      <c r="X4" s="96"/>
      <c r="Y4" s="96"/>
      <c r="Z4" s="96"/>
      <c r="AA4" s="96"/>
      <c r="AB4" s="96"/>
      <c r="AC4" s="97"/>
      <c r="AD4" s="95">
        <f>AD5</f>
        <v>43653</v>
      </c>
      <c r="AE4" s="96"/>
      <c r="AF4" s="96"/>
      <c r="AG4" s="96"/>
      <c r="AH4" s="96"/>
      <c r="AI4" s="96"/>
      <c r="AJ4" s="97"/>
      <c r="AK4" s="95">
        <f>AK5</f>
        <v>43660</v>
      </c>
      <c r="AL4" s="96"/>
      <c r="AM4" s="96"/>
      <c r="AN4" s="96"/>
      <c r="AO4" s="96"/>
      <c r="AP4" s="96"/>
      <c r="AQ4" s="97"/>
      <c r="AR4" s="95">
        <f>AR5</f>
        <v>43667</v>
      </c>
      <c r="AS4" s="96"/>
      <c r="AT4" s="96"/>
      <c r="AU4" s="96"/>
      <c r="AV4" s="96"/>
      <c r="AW4" s="96"/>
      <c r="AX4" s="97"/>
      <c r="AY4" s="95">
        <f>AY5</f>
        <v>43674</v>
      </c>
      <c r="AZ4" s="96"/>
      <c r="BA4" s="96"/>
      <c r="BB4" s="96"/>
      <c r="BC4" s="96"/>
      <c r="BD4" s="96"/>
      <c r="BE4" s="97"/>
      <c r="BF4" s="95">
        <f>BF5</f>
        <v>43681</v>
      </c>
      <c r="BG4" s="96"/>
      <c r="BH4" s="96"/>
      <c r="BI4" s="96"/>
      <c r="BJ4" s="96"/>
      <c r="BK4" s="96"/>
      <c r="BL4" s="97"/>
    </row>
    <row r="5" spans="1:64" ht="15" customHeight="1" x14ac:dyDescent="0.25">
      <c r="A5" s="21" t="s">
        <v>2</v>
      </c>
      <c r="B5" s="100">
        <v>43650</v>
      </c>
      <c r="C5" s="101"/>
      <c r="D5" s="101"/>
      <c r="E5" s="101"/>
      <c r="F5" s="101"/>
      <c r="G5" s="101"/>
      <c r="I5" s="7">
        <f>プロジェクト_開始-WEEKDAY(プロジェクト_開始,1)+1+7*(週_表示-1)</f>
        <v>43632</v>
      </c>
      <c r="J5" s="8">
        <f>I5+1</f>
        <v>43633</v>
      </c>
      <c r="K5" s="8">
        <f t="shared" ref="K5:AX5" si="0">J5+1</f>
        <v>43634</v>
      </c>
      <c r="L5" s="8">
        <f t="shared" si="0"/>
        <v>43635</v>
      </c>
      <c r="M5" s="8">
        <f t="shared" si="0"/>
        <v>43636</v>
      </c>
      <c r="N5" s="8">
        <f t="shared" si="0"/>
        <v>43637</v>
      </c>
      <c r="O5" s="9">
        <f t="shared" si="0"/>
        <v>43638</v>
      </c>
      <c r="P5" s="7">
        <f>O5+1</f>
        <v>43639</v>
      </c>
      <c r="Q5" s="8">
        <f>P5+1</f>
        <v>43640</v>
      </c>
      <c r="R5" s="8">
        <f t="shared" si="0"/>
        <v>43641</v>
      </c>
      <c r="S5" s="8">
        <f t="shared" si="0"/>
        <v>43642</v>
      </c>
      <c r="T5" s="8">
        <f t="shared" si="0"/>
        <v>43643</v>
      </c>
      <c r="U5" s="8">
        <f t="shared" si="0"/>
        <v>43644</v>
      </c>
      <c r="V5" s="9">
        <f t="shared" si="0"/>
        <v>43645</v>
      </c>
      <c r="W5" s="7">
        <f>V5+1</f>
        <v>43646</v>
      </c>
      <c r="X5" s="8">
        <f>W5+1</f>
        <v>43647</v>
      </c>
      <c r="Y5" s="8">
        <f t="shared" si="0"/>
        <v>43648</v>
      </c>
      <c r="Z5" s="8">
        <f t="shared" si="0"/>
        <v>43649</v>
      </c>
      <c r="AA5" s="8">
        <f t="shared" si="0"/>
        <v>43650</v>
      </c>
      <c r="AB5" s="8">
        <f t="shared" si="0"/>
        <v>43651</v>
      </c>
      <c r="AC5" s="9">
        <f t="shared" si="0"/>
        <v>43652</v>
      </c>
      <c r="AD5" s="7">
        <f>AC5+1</f>
        <v>43653</v>
      </c>
      <c r="AE5" s="8">
        <f>AD5+1</f>
        <v>43654</v>
      </c>
      <c r="AF5" s="8">
        <f t="shared" si="0"/>
        <v>43655</v>
      </c>
      <c r="AG5" s="8">
        <f t="shared" si="0"/>
        <v>43656</v>
      </c>
      <c r="AH5" s="8">
        <f t="shared" si="0"/>
        <v>43657</v>
      </c>
      <c r="AI5" s="8">
        <f t="shared" si="0"/>
        <v>43658</v>
      </c>
      <c r="AJ5" s="9">
        <f t="shared" si="0"/>
        <v>43659</v>
      </c>
      <c r="AK5" s="7">
        <f>AJ5+1</f>
        <v>43660</v>
      </c>
      <c r="AL5" s="8">
        <f>AK5+1</f>
        <v>43661</v>
      </c>
      <c r="AM5" s="8">
        <f t="shared" si="0"/>
        <v>43662</v>
      </c>
      <c r="AN5" s="8">
        <f t="shared" si="0"/>
        <v>43663</v>
      </c>
      <c r="AO5" s="8">
        <f t="shared" si="0"/>
        <v>43664</v>
      </c>
      <c r="AP5" s="8">
        <f t="shared" si="0"/>
        <v>43665</v>
      </c>
      <c r="AQ5" s="9">
        <f t="shared" si="0"/>
        <v>43666</v>
      </c>
      <c r="AR5" s="7">
        <f>AQ5+1</f>
        <v>43667</v>
      </c>
      <c r="AS5" s="8">
        <f>AR5+1</f>
        <v>43668</v>
      </c>
      <c r="AT5" s="8">
        <f t="shared" si="0"/>
        <v>43669</v>
      </c>
      <c r="AU5" s="8">
        <f t="shared" si="0"/>
        <v>43670</v>
      </c>
      <c r="AV5" s="8">
        <f t="shared" si="0"/>
        <v>43671</v>
      </c>
      <c r="AW5" s="8">
        <f t="shared" si="0"/>
        <v>43672</v>
      </c>
      <c r="AX5" s="9">
        <f t="shared" si="0"/>
        <v>43673</v>
      </c>
      <c r="AY5" s="7">
        <f>AX5+1</f>
        <v>43674</v>
      </c>
      <c r="AZ5" s="8">
        <f>AY5+1</f>
        <v>43675</v>
      </c>
      <c r="BA5" s="8">
        <f t="shared" ref="BA5:BE5" si="1">AZ5+1</f>
        <v>43676</v>
      </c>
      <c r="BB5" s="8">
        <f t="shared" si="1"/>
        <v>43677</v>
      </c>
      <c r="BC5" s="8">
        <f t="shared" si="1"/>
        <v>43678</v>
      </c>
      <c r="BD5" s="8">
        <f t="shared" si="1"/>
        <v>43679</v>
      </c>
      <c r="BE5" s="9">
        <f t="shared" si="1"/>
        <v>43680</v>
      </c>
      <c r="BF5" s="7">
        <f>BE5+1</f>
        <v>43681</v>
      </c>
      <c r="BG5" s="8">
        <f>BF5+1</f>
        <v>43682</v>
      </c>
      <c r="BH5" s="8">
        <f t="shared" ref="BH5:BL5" si="2">BG5+1</f>
        <v>43683</v>
      </c>
      <c r="BI5" s="8">
        <f t="shared" si="2"/>
        <v>43684</v>
      </c>
      <c r="BJ5" s="8">
        <f t="shared" si="2"/>
        <v>43685</v>
      </c>
      <c r="BK5" s="8">
        <f t="shared" si="2"/>
        <v>43686</v>
      </c>
      <c r="BL5" s="9">
        <f t="shared" si="2"/>
        <v>43687</v>
      </c>
    </row>
    <row r="6" spans="1:64" ht="30" customHeight="1" thickBot="1" x14ac:dyDescent="0.3">
      <c r="A6" s="21" t="s">
        <v>3</v>
      </c>
      <c r="B6" s="33" t="s">
        <v>12</v>
      </c>
      <c r="C6" s="34" t="s">
        <v>43</v>
      </c>
      <c r="D6" s="34" t="s">
        <v>23</v>
      </c>
      <c r="E6" s="34" t="s">
        <v>24</v>
      </c>
      <c r="F6" s="34" t="s">
        <v>26</v>
      </c>
      <c r="G6" s="34"/>
      <c r="H6" s="10" t="s">
        <v>27</v>
      </c>
      <c r="I6" s="11" t="str">
        <f t="shared" ref="I6" si="3">LEFT(TEXT(I5,"ddd"),1)</f>
        <v>S</v>
      </c>
      <c r="J6" s="11" t="str">
        <f t="shared" ref="J6:AR6" si="4">LEFT(TEXT(J5,"ddd"),1)</f>
        <v>M</v>
      </c>
      <c r="K6" s="11" t="str">
        <f t="shared" si="4"/>
        <v>T</v>
      </c>
      <c r="L6" s="11" t="str">
        <f t="shared" si="4"/>
        <v>W</v>
      </c>
      <c r="M6" s="11" t="str">
        <f t="shared" si="4"/>
        <v>T</v>
      </c>
      <c r="N6" s="11" t="str">
        <f t="shared" si="4"/>
        <v>F</v>
      </c>
      <c r="O6" s="11" t="str">
        <f t="shared" si="4"/>
        <v>S</v>
      </c>
      <c r="P6" s="11" t="str">
        <f t="shared" si="4"/>
        <v>S</v>
      </c>
      <c r="Q6" s="11" t="str">
        <f t="shared" si="4"/>
        <v>M</v>
      </c>
      <c r="R6" s="11" t="str">
        <f t="shared" si="4"/>
        <v>T</v>
      </c>
      <c r="S6" s="11" t="str">
        <f t="shared" si="4"/>
        <v>W</v>
      </c>
      <c r="T6" s="11" t="str">
        <f t="shared" si="4"/>
        <v>T</v>
      </c>
      <c r="U6" s="11" t="str">
        <f t="shared" si="4"/>
        <v>F</v>
      </c>
      <c r="V6" s="11" t="str">
        <f t="shared" si="4"/>
        <v>S</v>
      </c>
      <c r="W6" s="11" t="str">
        <f t="shared" si="4"/>
        <v>S</v>
      </c>
      <c r="X6" s="11" t="str">
        <f t="shared" si="4"/>
        <v>M</v>
      </c>
      <c r="Y6" s="11" t="str">
        <f t="shared" si="4"/>
        <v>T</v>
      </c>
      <c r="Z6" s="11" t="str">
        <f t="shared" si="4"/>
        <v>W</v>
      </c>
      <c r="AA6" s="11" t="str">
        <f t="shared" si="4"/>
        <v>T</v>
      </c>
      <c r="AB6" s="11" t="str">
        <f t="shared" si="4"/>
        <v>F</v>
      </c>
      <c r="AC6" s="11" t="str">
        <f t="shared" si="4"/>
        <v>S</v>
      </c>
      <c r="AD6" s="11" t="str">
        <f t="shared" si="4"/>
        <v>S</v>
      </c>
      <c r="AE6" s="11" t="str">
        <f t="shared" si="4"/>
        <v>M</v>
      </c>
      <c r="AF6" s="11" t="str">
        <f t="shared" si="4"/>
        <v>T</v>
      </c>
      <c r="AG6" s="11" t="str">
        <f t="shared" si="4"/>
        <v>W</v>
      </c>
      <c r="AH6" s="11" t="str">
        <f t="shared" si="4"/>
        <v>T</v>
      </c>
      <c r="AI6" s="11" t="str">
        <f t="shared" si="4"/>
        <v>F</v>
      </c>
      <c r="AJ6" s="11" t="str">
        <f t="shared" si="4"/>
        <v>S</v>
      </c>
      <c r="AK6" s="11" t="str">
        <f t="shared" si="4"/>
        <v>S</v>
      </c>
      <c r="AL6" s="11" t="str">
        <f t="shared" si="4"/>
        <v>M</v>
      </c>
      <c r="AM6" s="11" t="str">
        <f t="shared" si="4"/>
        <v>T</v>
      </c>
      <c r="AN6" s="11" t="str">
        <f t="shared" si="4"/>
        <v>W</v>
      </c>
      <c r="AO6" s="11" t="str">
        <f t="shared" si="4"/>
        <v>T</v>
      </c>
      <c r="AP6" s="11" t="str">
        <f t="shared" si="4"/>
        <v>F</v>
      </c>
      <c r="AQ6" s="11" t="str">
        <f t="shared" si="4"/>
        <v>S</v>
      </c>
      <c r="AR6" s="11" t="str">
        <f t="shared" si="4"/>
        <v>S</v>
      </c>
      <c r="AS6" s="11" t="str">
        <f t="shared" ref="AS6:BL6" si="5">LEFT(TEXT(AS5,"ddd"),1)</f>
        <v>M</v>
      </c>
      <c r="AT6" s="11" t="str">
        <f t="shared" si="5"/>
        <v>T</v>
      </c>
      <c r="AU6" s="11" t="str">
        <f t="shared" si="5"/>
        <v>W</v>
      </c>
      <c r="AV6" s="11" t="str">
        <f t="shared" si="5"/>
        <v>T</v>
      </c>
      <c r="AW6" s="11" t="str">
        <f t="shared" si="5"/>
        <v>F</v>
      </c>
      <c r="AX6" s="11" t="str">
        <f t="shared" si="5"/>
        <v>S</v>
      </c>
      <c r="AY6" s="11" t="str">
        <f t="shared" si="5"/>
        <v>S</v>
      </c>
      <c r="AZ6" s="11" t="str">
        <f t="shared" si="5"/>
        <v>M</v>
      </c>
      <c r="BA6" s="11" t="str">
        <f t="shared" si="5"/>
        <v>T</v>
      </c>
      <c r="BB6" s="11" t="str">
        <f t="shared" si="5"/>
        <v>W</v>
      </c>
      <c r="BC6" s="11" t="str">
        <f t="shared" si="5"/>
        <v>T</v>
      </c>
      <c r="BD6" s="11" t="str">
        <f t="shared" si="5"/>
        <v>F</v>
      </c>
      <c r="BE6" s="11" t="str">
        <f t="shared" si="5"/>
        <v>S</v>
      </c>
      <c r="BF6" s="11" t="str">
        <f t="shared" si="5"/>
        <v>S</v>
      </c>
      <c r="BG6" s="11" t="str">
        <f t="shared" si="5"/>
        <v>M</v>
      </c>
      <c r="BH6" s="11" t="str">
        <f t="shared" si="5"/>
        <v>T</v>
      </c>
      <c r="BI6" s="11" t="str">
        <f t="shared" si="5"/>
        <v>W</v>
      </c>
      <c r="BJ6" s="11" t="str">
        <f t="shared" si="5"/>
        <v>T</v>
      </c>
      <c r="BK6" s="11" t="str">
        <f t="shared" si="5"/>
        <v>F</v>
      </c>
      <c r="BL6" s="11" t="str">
        <f t="shared" si="5"/>
        <v>S</v>
      </c>
    </row>
    <row r="7" spans="1:64" ht="30" hidden="1" customHeight="1" thickBot="1" x14ac:dyDescent="0.3">
      <c r="A7" s="28" t="s">
        <v>4</v>
      </c>
      <c r="B7" s="27"/>
      <c r="C7" s="35"/>
      <c r="D7" s="27"/>
      <c r="E7" s="27"/>
      <c r="F7" s="27"/>
      <c r="G7" s="27"/>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21" t="s">
        <v>5</v>
      </c>
      <c r="B8" s="36" t="s">
        <v>50</v>
      </c>
      <c r="C8" s="37" t="s">
        <v>53</v>
      </c>
      <c r="D8" s="38"/>
      <c r="E8" s="39"/>
      <c r="F8" s="40"/>
      <c r="G8" s="41"/>
      <c r="H8" s="13" t="str">
        <f t="shared" ref="H8:H33"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21" t="s">
        <v>6</v>
      </c>
      <c r="B9" s="42" t="s">
        <v>52</v>
      </c>
      <c r="C9" s="43" t="s">
        <v>53</v>
      </c>
      <c r="D9" s="44">
        <v>0.3</v>
      </c>
      <c r="E9" s="45">
        <f>プロジェクト_開始</f>
        <v>43636</v>
      </c>
      <c r="F9" s="45">
        <v>43651</v>
      </c>
      <c r="G9" s="41"/>
      <c r="H9" s="13">
        <f t="shared" si="6"/>
        <v>16</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21" t="s">
        <v>7</v>
      </c>
      <c r="B10" s="42" t="s">
        <v>60</v>
      </c>
      <c r="C10" s="43" t="s">
        <v>53</v>
      </c>
      <c r="D10" s="44">
        <v>0.1</v>
      </c>
      <c r="E10" s="45">
        <v>43650</v>
      </c>
      <c r="F10" s="45">
        <v>43658</v>
      </c>
      <c r="G10" s="41"/>
      <c r="H10" s="13">
        <f t="shared" si="6"/>
        <v>9</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8"/>
      <c r="B11" s="42" t="s">
        <v>58</v>
      </c>
      <c r="C11" s="43" t="s">
        <v>53</v>
      </c>
      <c r="D11" s="44">
        <v>0</v>
      </c>
      <c r="E11" s="45">
        <v>43657</v>
      </c>
      <c r="F11" s="45">
        <v>43658</v>
      </c>
      <c r="G11" s="41"/>
      <c r="H11" s="13">
        <f t="shared" si="6"/>
        <v>2</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8"/>
      <c r="B12" s="42" t="s">
        <v>59</v>
      </c>
      <c r="C12" s="43" t="s">
        <v>53</v>
      </c>
      <c r="D12" s="44">
        <v>0</v>
      </c>
      <c r="E12" s="45">
        <v>43657</v>
      </c>
      <c r="F12" s="45">
        <v>43663</v>
      </c>
      <c r="G12" s="41"/>
      <c r="H12" s="13">
        <f t="shared" si="6"/>
        <v>7</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hidden="1" customHeight="1" thickBot="1" x14ac:dyDescent="0.3">
      <c r="A13" s="28"/>
      <c r="B13" s="42" t="s">
        <v>17</v>
      </c>
      <c r="C13" s="43"/>
      <c r="D13" s="44"/>
      <c r="E13" s="45">
        <f>E10+1</f>
        <v>43651</v>
      </c>
      <c r="F13" s="45">
        <f>E13+2</f>
        <v>43653</v>
      </c>
      <c r="G13" s="41"/>
      <c r="H13" s="13">
        <f t="shared" si="6"/>
        <v>3</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21" t="s">
        <v>8</v>
      </c>
      <c r="B14" s="46" t="s">
        <v>54</v>
      </c>
      <c r="C14" s="47" t="s">
        <v>51</v>
      </c>
      <c r="D14" s="48"/>
      <c r="E14" s="49"/>
      <c r="F14" s="50"/>
      <c r="G14" s="41"/>
      <c r="H14" s="13" t="str">
        <f t="shared" si="6"/>
        <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21"/>
      <c r="B15" s="51" t="s">
        <v>61</v>
      </c>
      <c r="C15" s="52" t="s">
        <v>55</v>
      </c>
      <c r="D15" s="53">
        <v>0.95</v>
      </c>
      <c r="E15" s="54">
        <v>43636</v>
      </c>
      <c r="F15" s="54">
        <v>43651</v>
      </c>
      <c r="G15" s="41"/>
      <c r="H15" s="13">
        <f t="shared" si="6"/>
        <v>16</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8"/>
      <c r="B16" s="51" t="s">
        <v>62</v>
      </c>
      <c r="C16" s="52" t="s">
        <v>53</v>
      </c>
      <c r="D16" s="53">
        <v>0.1</v>
      </c>
      <c r="E16" s="54">
        <v>43650</v>
      </c>
      <c r="F16" s="54">
        <v>43663</v>
      </c>
      <c r="G16" s="41"/>
      <c r="H16" s="13">
        <f t="shared" si="6"/>
        <v>14</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8"/>
      <c r="B17" s="51" t="s">
        <v>64</v>
      </c>
      <c r="C17" s="52" t="s">
        <v>65</v>
      </c>
      <c r="D17" s="53">
        <v>0</v>
      </c>
      <c r="E17" s="54">
        <v>43664</v>
      </c>
      <c r="F17" s="54">
        <v>43665</v>
      </c>
      <c r="G17" s="41"/>
      <c r="H17" s="13">
        <f t="shared" si="6"/>
        <v>2</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8"/>
      <c r="B18" s="51" t="s">
        <v>56</v>
      </c>
      <c r="C18" s="52" t="s">
        <v>57</v>
      </c>
      <c r="D18" s="53">
        <v>0.1</v>
      </c>
      <c r="E18" s="54">
        <v>43643</v>
      </c>
      <c r="F18" s="54">
        <v>43665</v>
      </c>
      <c r="G18" s="41"/>
      <c r="H18" s="13">
        <f t="shared" si="6"/>
        <v>23</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8"/>
      <c r="B19" s="51" t="s">
        <v>66</v>
      </c>
      <c r="C19" s="52" t="s">
        <v>65</v>
      </c>
      <c r="D19" s="53">
        <v>0</v>
      </c>
      <c r="E19" s="54">
        <v>43664</v>
      </c>
      <c r="F19" s="54">
        <v>43671</v>
      </c>
      <c r="G19" s="41"/>
      <c r="H19" s="13">
        <f t="shared" si="6"/>
        <v>8</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hidden="1" customHeight="1" thickBot="1" x14ac:dyDescent="0.3">
      <c r="A20" s="28" t="s">
        <v>9</v>
      </c>
      <c r="B20" s="55" t="s">
        <v>18</v>
      </c>
      <c r="C20" s="56"/>
      <c r="D20" s="57"/>
      <c r="E20" s="58"/>
      <c r="F20" s="59"/>
      <c r="G20" s="41"/>
      <c r="H20" s="13" t="str">
        <f t="shared" si="6"/>
        <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hidden="1" customHeight="1" thickBot="1" x14ac:dyDescent="0.3">
      <c r="A21" s="28"/>
      <c r="B21" s="60" t="s">
        <v>13</v>
      </c>
      <c r="C21" s="61"/>
      <c r="D21" s="62"/>
      <c r="E21" s="63">
        <f>E9+15</f>
        <v>43651</v>
      </c>
      <c r="F21" s="63">
        <f>E21+5</f>
        <v>43656</v>
      </c>
      <c r="G21" s="41"/>
      <c r="H21" s="13">
        <f t="shared" si="6"/>
        <v>6</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hidden="1" customHeight="1" thickBot="1" x14ac:dyDescent="0.3">
      <c r="A22" s="28"/>
      <c r="B22" s="60" t="s">
        <v>14</v>
      </c>
      <c r="C22" s="61"/>
      <c r="D22" s="62"/>
      <c r="E22" s="63">
        <f>F21+1</f>
        <v>43657</v>
      </c>
      <c r="F22" s="63">
        <f>E22+4</f>
        <v>43661</v>
      </c>
      <c r="G22" s="41"/>
      <c r="H22" s="13">
        <f t="shared" si="6"/>
        <v>5</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hidden="1" customHeight="1" thickBot="1" x14ac:dyDescent="0.3">
      <c r="A23" s="28"/>
      <c r="B23" s="60" t="s">
        <v>15</v>
      </c>
      <c r="C23" s="61"/>
      <c r="D23" s="62"/>
      <c r="E23" s="63">
        <f>E22+5</f>
        <v>43662</v>
      </c>
      <c r="F23" s="63">
        <f>E23+5</f>
        <v>43667</v>
      </c>
      <c r="G23" s="41"/>
      <c r="H23" s="13">
        <f t="shared" si="6"/>
        <v>6</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hidden="1" customHeight="1" thickBot="1" x14ac:dyDescent="0.3">
      <c r="A24" s="28"/>
      <c r="B24" s="60" t="s">
        <v>16</v>
      </c>
      <c r="C24" s="61"/>
      <c r="D24" s="62"/>
      <c r="E24" s="63">
        <f>F23+1</f>
        <v>43668</v>
      </c>
      <c r="F24" s="63">
        <f>E24+4</f>
        <v>43672</v>
      </c>
      <c r="G24" s="41"/>
      <c r="H24" s="13">
        <f t="shared" si="6"/>
        <v>5</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hidden="1" customHeight="1" thickBot="1" x14ac:dyDescent="0.3">
      <c r="A25" s="28"/>
      <c r="B25" s="60" t="s">
        <v>17</v>
      </c>
      <c r="C25" s="61"/>
      <c r="D25" s="62"/>
      <c r="E25" s="63">
        <f>E23</f>
        <v>43662</v>
      </c>
      <c r="F25" s="63">
        <f>E25+4</f>
        <v>43666</v>
      </c>
      <c r="G25" s="41"/>
      <c r="H25" s="13">
        <f t="shared" si="6"/>
        <v>5</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hidden="1" customHeight="1" thickBot="1" x14ac:dyDescent="0.3">
      <c r="A26" s="28" t="s">
        <v>9</v>
      </c>
      <c r="B26" s="64" t="s">
        <v>19</v>
      </c>
      <c r="C26" s="65"/>
      <c r="D26" s="66"/>
      <c r="E26" s="67"/>
      <c r="F26" s="68"/>
      <c r="G26" s="41"/>
      <c r="H26" s="13" t="str">
        <f t="shared" si="6"/>
        <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hidden="1" customHeight="1" thickBot="1" x14ac:dyDescent="0.3">
      <c r="A27" s="28"/>
      <c r="B27" s="69" t="s">
        <v>13</v>
      </c>
      <c r="C27" s="70"/>
      <c r="D27" s="71"/>
      <c r="E27" s="72" t="s">
        <v>25</v>
      </c>
      <c r="F27" s="72" t="s">
        <v>25</v>
      </c>
      <c r="G27" s="41"/>
      <c r="H27" s="13" t="e">
        <f t="shared" si="6"/>
        <v>#VALUE!</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hidden="1" customHeight="1" thickBot="1" x14ac:dyDescent="0.3">
      <c r="A28" s="28"/>
      <c r="B28" s="69" t="s">
        <v>14</v>
      </c>
      <c r="C28" s="70"/>
      <c r="D28" s="71"/>
      <c r="E28" s="72" t="s">
        <v>25</v>
      </c>
      <c r="F28" s="72" t="s">
        <v>25</v>
      </c>
      <c r="G28" s="41"/>
      <c r="H28" s="13" t="e">
        <f t="shared" si="6"/>
        <v>#VALUE!</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hidden="1" customHeight="1" thickBot="1" x14ac:dyDescent="0.3">
      <c r="A29" s="28"/>
      <c r="B29" s="69" t="s">
        <v>15</v>
      </c>
      <c r="C29" s="70"/>
      <c r="D29" s="71"/>
      <c r="E29" s="72" t="s">
        <v>25</v>
      </c>
      <c r="F29" s="72" t="s">
        <v>25</v>
      </c>
      <c r="G29" s="41"/>
      <c r="H29" s="13" t="e">
        <f t="shared" si="6"/>
        <v>#VALUE!</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hidden="1" customHeight="1" thickBot="1" x14ac:dyDescent="0.3">
      <c r="A30" s="28"/>
      <c r="B30" s="69" t="s">
        <v>16</v>
      </c>
      <c r="C30" s="70"/>
      <c r="D30" s="71"/>
      <c r="E30" s="72" t="s">
        <v>25</v>
      </c>
      <c r="F30" s="72" t="s">
        <v>25</v>
      </c>
      <c r="G30" s="41"/>
      <c r="H30" s="13" t="e">
        <f t="shared" si="6"/>
        <v>#VALUE!</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hidden="1" customHeight="1" thickBot="1" x14ac:dyDescent="0.3">
      <c r="A31" s="28"/>
      <c r="B31" s="69" t="s">
        <v>17</v>
      </c>
      <c r="C31" s="70"/>
      <c r="D31" s="71"/>
      <c r="E31" s="72" t="s">
        <v>25</v>
      </c>
      <c r="F31" s="72" t="s">
        <v>25</v>
      </c>
      <c r="G31" s="41"/>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8" t="s">
        <v>10</v>
      </c>
      <c r="B32" s="73"/>
      <c r="C32" s="74"/>
      <c r="D32" s="75"/>
      <c r="E32" s="76"/>
      <c r="F32" s="76"/>
      <c r="G32" s="41"/>
      <c r="H32" s="13" t="str">
        <f t="shared" si="6"/>
        <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1" t="s">
        <v>11</v>
      </c>
      <c r="B33" s="77" t="s">
        <v>20</v>
      </c>
      <c r="C33" s="78"/>
      <c r="D33" s="79"/>
      <c r="E33" s="80"/>
      <c r="F33" s="81"/>
      <c r="G33" s="82"/>
      <c r="H33" s="16" t="str">
        <f t="shared" si="6"/>
        <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ht="30" customHeight="1" x14ac:dyDescent="0.25">
      <c r="G34" s="18"/>
    </row>
    <row r="35" spans="1:64" ht="30" customHeight="1" x14ac:dyDescent="0.25">
      <c r="C35" s="3"/>
      <c r="F35" s="19"/>
    </row>
    <row r="36" spans="1:64" ht="30" customHeight="1" x14ac:dyDescent="0.25">
      <c r="C36" s="20"/>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7:D16 D19: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6">
      <formula>AND(TODAY()&gt;=I$5,TODAY()&lt;J$5)</formula>
    </cfRule>
  </conditionalFormatting>
  <conditionalFormatting sqref="I7:BL33">
    <cfRule type="expression" dxfId="1" priority="30">
      <formula>AND(タスク_開始&lt;=I$5,ROUNDDOWN((タスク_終了-タスク_開始+1)*タスク_進捗状況,0)+タスク_開始-1&gt;=I$5)</formula>
    </cfRule>
    <cfRule type="expression" dxfId="0" priority="31" stopIfTrue="1">
      <formula>AND(タスク_終了&gt;=I$5,タスク_開始&lt;J$5)</formula>
    </cfRule>
  </conditionalFormatting>
  <conditionalFormatting sqref="D17">
    <cfRule type="dataBar" priority="2">
      <dataBar>
        <cfvo type="num" val="0"/>
        <cfvo type="num" val="1"/>
        <color theme="0" tint="-0.249977111117893"/>
      </dataBar>
      <extLst>
        <ext xmlns:x14="http://schemas.microsoft.com/office/spreadsheetml/2009/9/main" uri="{B025F937-C7B1-47D3-B67F-A62EFF666E3E}">
          <x14:id>{DBED24EB-BEAC-4954-ADBF-D9B590E6A120}</x14:id>
        </ext>
      </extLst>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{6C0CD4C1-5CE5-497C-9B93-5C862420B9CF}</x14:id>
        </ext>
      </extLst>
    </cfRule>
  </conditionalFormatting>
  <dataValidations count="2">
    <dataValidation type="whole" operator="greaterThanOrEqual" allowBlank="1" showInputMessage="1" promptTitle="週表示" prompt="この数字を変更すると、ガント チャート ビューがスクロールされます。" sqref="E4">
      <formula1>1</formula1>
    </dataValidation>
    <dataValidation type="list" allowBlank="1" showInputMessage="1" showErrorMessage="1" sqref="C1:C1048576">
      <formula1>"楠原,原,鈴木,沈,全員"</formula1>
    </dataValidation>
  </dataValidations>
  <hyperlinks>
    <hyperlink ref="D1" r:id="rId1" location="gid=1617086024"/>
    <hyperlink ref="D2" r:id="rId2"/>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 D19:D33</xm:sqref>
        </x14:conditionalFormatting>
        <x14:conditionalFormatting xmlns:xm="http://schemas.microsoft.com/office/excel/2006/main">
          <x14:cfRule type="dataBar" id="{DBED24EB-BEAC-4954-ADBF-D9B590E6A12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6C0CD4C1-5CE5-497C-9B93-5C862420B9CF}">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21875" defaultRowHeight="14.25" x14ac:dyDescent="0.25"/>
  <cols>
    <col min="1" max="1" width="87.21875" style="83" customWidth="1"/>
    <col min="2" max="16384" width="9.21875" style="24"/>
  </cols>
  <sheetData>
    <row r="1" spans="1:2" ht="46.5" customHeight="1" x14ac:dyDescent="0.25"/>
    <row r="2" spans="1:2" s="85" customFormat="1" ht="16.5" x14ac:dyDescent="0.25">
      <c r="A2" s="84" t="s">
        <v>28</v>
      </c>
      <c r="B2" s="84"/>
    </row>
    <row r="3" spans="1:2" s="87" customFormat="1" ht="27" customHeight="1" x14ac:dyDescent="0.25">
      <c r="A3" s="86" t="s">
        <v>29</v>
      </c>
      <c r="B3" s="86"/>
    </row>
    <row r="4" spans="1:2" s="89" customFormat="1" ht="28.5" x14ac:dyDescent="0.45">
      <c r="A4" s="88" t="s">
        <v>30</v>
      </c>
    </row>
    <row r="5" spans="1:2" ht="66" customHeight="1" x14ac:dyDescent="0.25">
      <c r="A5" s="90" t="s">
        <v>31</v>
      </c>
    </row>
    <row r="6" spans="1:2" ht="26.25" customHeight="1" x14ac:dyDescent="0.25">
      <c r="A6" s="88" t="s">
        <v>32</v>
      </c>
    </row>
    <row r="7" spans="1:2" s="83" customFormat="1" ht="200.25" customHeight="1" x14ac:dyDescent="0.25">
      <c r="A7" s="91" t="s">
        <v>33</v>
      </c>
    </row>
    <row r="8" spans="1:2" s="89" customFormat="1" ht="28.5" x14ac:dyDescent="0.45">
      <c r="A8" s="88" t="s">
        <v>34</v>
      </c>
    </row>
    <row r="9" spans="1:2" ht="47.25" x14ac:dyDescent="0.25">
      <c r="A9" s="90" t="s">
        <v>35</v>
      </c>
    </row>
    <row r="10" spans="1:2" s="83" customFormat="1" ht="27.95" customHeight="1" x14ac:dyDescent="0.25">
      <c r="A10" s="92" t="s">
        <v>36</v>
      </c>
    </row>
    <row r="11" spans="1:2" s="89" customFormat="1" ht="28.5" x14ac:dyDescent="0.45">
      <c r="A11" s="88" t="s">
        <v>37</v>
      </c>
    </row>
    <row r="12" spans="1:2" ht="31.5" x14ac:dyDescent="0.25">
      <c r="A12" s="90" t="s">
        <v>38</v>
      </c>
    </row>
    <row r="13" spans="1:2" s="83" customFormat="1" ht="27.95" customHeight="1" x14ac:dyDescent="0.25">
      <c r="A13" s="92" t="s">
        <v>39</v>
      </c>
    </row>
    <row r="14" spans="1:2" s="89" customFormat="1" ht="28.5" x14ac:dyDescent="0.45">
      <c r="A14" s="88" t="s">
        <v>40</v>
      </c>
    </row>
    <row r="15" spans="1:2" ht="62.25" customHeight="1" x14ac:dyDescent="0.25">
      <c r="A15" s="90" t="s">
        <v>41</v>
      </c>
    </row>
    <row r="16" spans="1:2" ht="54.75" customHeight="1" x14ac:dyDescent="0.25">
      <c r="A16" s="90" t="s">
        <v>42</v>
      </c>
    </row>
  </sheetData>
  <phoneticPr fontId="19"/>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2019-07-04T02:04:03Z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