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 Data " sheetId="1" r:id="rId4"/>
    <sheet state="visible" name="Best of 6" sheetId="2" r:id="rId5"/>
  </sheets>
  <definedNames/>
  <calcPr/>
</workbook>
</file>

<file path=xl/sharedStrings.xml><?xml version="1.0" encoding="utf-8"?>
<sst xmlns="http://schemas.openxmlformats.org/spreadsheetml/2006/main" count="293" uniqueCount="152">
  <si>
    <t>Name</t>
  </si>
  <si>
    <t>Roll No</t>
  </si>
  <si>
    <t>Barings</t>
  </si>
  <si>
    <t>IPO</t>
  </si>
  <si>
    <t>FB</t>
  </si>
  <si>
    <t>G III</t>
  </si>
  <si>
    <t>TATA</t>
  </si>
  <si>
    <t>HP</t>
  </si>
  <si>
    <t>BLOW</t>
  </si>
  <si>
    <t>STRA</t>
  </si>
  <si>
    <t>CDO</t>
  </si>
  <si>
    <t>Wisdom</t>
  </si>
  <si>
    <t>Subprime</t>
  </si>
  <si>
    <t>Lehman</t>
  </si>
  <si>
    <t>PE VC</t>
  </si>
  <si>
    <t>Dell</t>
  </si>
  <si>
    <t>Total</t>
  </si>
  <si>
    <t>Abhishek Reddy N</t>
  </si>
  <si>
    <t>17M001</t>
  </si>
  <si>
    <t>Akhil J</t>
  </si>
  <si>
    <t>17M002</t>
  </si>
  <si>
    <t>Akhilesh S</t>
  </si>
  <si>
    <t>17M003</t>
  </si>
  <si>
    <t>Anil Kumar. D</t>
  </si>
  <si>
    <t>17M006</t>
  </si>
  <si>
    <t>Dheeraj Mithra V</t>
  </si>
  <si>
    <t>17M015</t>
  </si>
  <si>
    <t>Durga Harika N</t>
  </si>
  <si>
    <t>17M017</t>
  </si>
  <si>
    <t>Jitesh Ch</t>
  </si>
  <si>
    <t>17M021</t>
  </si>
  <si>
    <t>Lavanya Ch</t>
  </si>
  <si>
    <t>17M025</t>
  </si>
  <si>
    <t>Balaji. K</t>
  </si>
  <si>
    <t>17M026</t>
  </si>
  <si>
    <t>Mithun Reddy .P</t>
  </si>
  <si>
    <t>17M031</t>
  </si>
  <si>
    <t>Mukesh Purohit</t>
  </si>
  <si>
    <t>17M033</t>
  </si>
  <si>
    <t>Pallavi .P</t>
  </si>
  <si>
    <t>17M036</t>
  </si>
  <si>
    <t>Rakesh Dora M</t>
  </si>
  <si>
    <t>17M041</t>
  </si>
  <si>
    <t>Sahithi M</t>
  </si>
  <si>
    <t>17M047</t>
  </si>
  <si>
    <t>Sai Krishna G</t>
  </si>
  <si>
    <t>17M048</t>
  </si>
  <si>
    <t>Sai Netraj P</t>
  </si>
  <si>
    <t>17M049</t>
  </si>
  <si>
    <t>Sandeep B</t>
  </si>
  <si>
    <t>17M054</t>
  </si>
  <si>
    <t>Santosh Kumar R</t>
  </si>
  <si>
    <t>17M056</t>
  </si>
  <si>
    <t>Shaik Jaffer Shariff</t>
  </si>
  <si>
    <t>17M058</t>
  </si>
  <si>
    <t>Sravani .T</t>
  </si>
  <si>
    <t>17M062</t>
  </si>
  <si>
    <t>Sravani K</t>
  </si>
  <si>
    <t>17M063</t>
  </si>
  <si>
    <t>Sree Vani K</t>
  </si>
  <si>
    <t>17M064</t>
  </si>
  <si>
    <t>Sreevardhan Teja L</t>
  </si>
  <si>
    <t>17M066</t>
  </si>
  <si>
    <t>Sumanth V</t>
  </si>
  <si>
    <t>17M068</t>
  </si>
  <si>
    <t>Supriya V</t>
  </si>
  <si>
    <t>17M069</t>
  </si>
  <si>
    <t>Vikas Jaina</t>
  </si>
  <si>
    <t>17M076</t>
  </si>
  <si>
    <t>Vishnu Vardhan Reddy</t>
  </si>
  <si>
    <t>17M078</t>
  </si>
  <si>
    <t>Vivek Sasidhar M</t>
  </si>
  <si>
    <t>17M079</t>
  </si>
  <si>
    <t>Vyshnavi .P</t>
  </si>
  <si>
    <t>17M080</t>
  </si>
  <si>
    <t>Akhil Eshwar G</t>
  </si>
  <si>
    <t>17M090</t>
  </si>
  <si>
    <t>Amrutha S</t>
  </si>
  <si>
    <t>17M092</t>
  </si>
  <si>
    <t>Anil Kumar. K</t>
  </si>
  <si>
    <t>17M093</t>
  </si>
  <si>
    <t>Anucharan Naik .B</t>
  </si>
  <si>
    <t>17M094</t>
  </si>
  <si>
    <t>Bharghavi R</t>
  </si>
  <si>
    <t>17M097</t>
  </si>
  <si>
    <t>Bhaskar .D</t>
  </si>
  <si>
    <t>17M098</t>
  </si>
  <si>
    <t>Indu .C</t>
  </si>
  <si>
    <t>17M104</t>
  </si>
  <si>
    <t>Jahnavi .B</t>
  </si>
  <si>
    <t>17M105</t>
  </si>
  <si>
    <t>Keerthana M G</t>
  </si>
  <si>
    <t>17M108</t>
  </si>
  <si>
    <t>Lokesh K</t>
  </si>
  <si>
    <t>17M110</t>
  </si>
  <si>
    <t>Manohar .D</t>
  </si>
  <si>
    <t>17M112</t>
  </si>
  <si>
    <t>Naveen Kumar K</t>
  </si>
  <si>
    <t>17M116</t>
  </si>
  <si>
    <t>Nikhil Reddy U</t>
  </si>
  <si>
    <t>17M117</t>
  </si>
  <si>
    <t>Rakesh S</t>
  </si>
  <si>
    <t>17M125</t>
  </si>
  <si>
    <t>Ravi Teja G</t>
  </si>
  <si>
    <t>17M126</t>
  </si>
  <si>
    <t>Renuka A</t>
  </si>
  <si>
    <t>17M128</t>
  </si>
  <si>
    <t>Ritu Kumari</t>
  </si>
  <si>
    <t>17M129</t>
  </si>
  <si>
    <t>Rushikeshwar</t>
  </si>
  <si>
    <t>17M130</t>
  </si>
  <si>
    <t>Sahitya U</t>
  </si>
  <si>
    <t>17M132</t>
  </si>
  <si>
    <t>Santhosh D.</t>
  </si>
  <si>
    <t>17M141</t>
  </si>
  <si>
    <t>Shaik Khadar Vali</t>
  </si>
  <si>
    <t>17M143</t>
  </si>
  <si>
    <t>Sharanya .S</t>
  </si>
  <si>
    <t>17M144</t>
  </si>
  <si>
    <t>Sowmya N</t>
  </si>
  <si>
    <t>17M148</t>
  </si>
  <si>
    <t>Sravani Devi P</t>
  </si>
  <si>
    <t>17M150</t>
  </si>
  <si>
    <t>Sreelekha Yadav R</t>
  </si>
  <si>
    <t>17M153</t>
  </si>
  <si>
    <t>Suchitra V</t>
  </si>
  <si>
    <t>17M154</t>
  </si>
  <si>
    <t>Sultana Gulafsha</t>
  </si>
  <si>
    <t>17M155</t>
  </si>
  <si>
    <t>Vamshi Prasad Ch</t>
  </si>
  <si>
    <t>17M158</t>
  </si>
  <si>
    <t>Vikas Ch</t>
  </si>
  <si>
    <t>17M161</t>
  </si>
  <si>
    <t>Vishnu Bohra</t>
  </si>
  <si>
    <t>17M163</t>
  </si>
  <si>
    <t>Yeswanth Kesav S</t>
  </si>
  <si>
    <t>17M165</t>
  </si>
  <si>
    <t>Varun Yadav</t>
  </si>
  <si>
    <t>17M073</t>
  </si>
  <si>
    <t>Rohit Reddy</t>
  </si>
  <si>
    <t>17M170</t>
  </si>
  <si>
    <t>Status</t>
  </si>
  <si>
    <t>IF(AND  Function</t>
  </si>
  <si>
    <t>IF(OR Function</t>
  </si>
  <si>
    <t>COUNTIF FUNCTION</t>
  </si>
  <si>
    <t>Not Participated</t>
  </si>
  <si>
    <t>Participated</t>
  </si>
  <si>
    <t>INDEX AND MATCH</t>
  </si>
  <si>
    <t>Best of 6</t>
  </si>
  <si>
    <t>XLOOKUP FUNCTION</t>
  </si>
  <si>
    <t>FILTER FUNCTION</t>
  </si>
  <si>
    <t>VLOOKUP FUNCTION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</si>
</sst>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2" numFmtId="0" xfId="0" applyFont="1"/>
  </cellXfs>
  <cellStyles count="1">
    <cellStyle xfId="0" name="Normal" builtinId="0"/>
  </cellStyles>
  <dxfs count="2">
    <dxf>
      <font/>
      <fill>
        <patternFill patternType="solid">
          <fgColor rgb="FFC9DAF8"/>
          <bgColor rgb="FFC9DAF8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</cols>
  <sheetData>
    <row r="1">
      <c r="A1" s="1"/>
      <c r="B1" s="1"/>
      <c r="C1" s="2">
        <v>43451.0</v>
      </c>
      <c r="D1" s="2">
        <v>43461.0</v>
      </c>
      <c r="E1" s="2">
        <v>43462.0</v>
      </c>
      <c r="F1" s="2">
        <v>43469.0</v>
      </c>
      <c r="G1" s="2">
        <v>43487.0</v>
      </c>
      <c r="H1" s="2">
        <v>43488.0</v>
      </c>
      <c r="I1" s="2">
        <v>43493.0</v>
      </c>
      <c r="J1" s="2">
        <v>43495.0</v>
      </c>
      <c r="K1" s="2">
        <v>43497.0</v>
      </c>
      <c r="L1" s="2">
        <v>43501.0</v>
      </c>
      <c r="M1" s="2">
        <v>43508.0</v>
      </c>
      <c r="N1" s="2">
        <v>43510.0</v>
      </c>
      <c r="O1" s="2">
        <v>43511.0</v>
      </c>
      <c r="P1" s="2">
        <v>43514.0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4" t="s">
        <v>16</v>
      </c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17</v>
      </c>
      <c r="B3" s="7" t="s">
        <v>18</v>
      </c>
      <c r="C3" s="7">
        <v>0.0</v>
      </c>
      <c r="D3" s="7">
        <v>0.0</v>
      </c>
      <c r="E3" s="7">
        <v>0.0</v>
      </c>
      <c r="F3" s="7">
        <v>0.0</v>
      </c>
      <c r="G3" s="7">
        <v>0.0</v>
      </c>
      <c r="H3" s="7">
        <v>0.0</v>
      </c>
      <c r="I3" s="7">
        <v>0.0</v>
      </c>
      <c r="J3" s="7">
        <v>0.0</v>
      </c>
      <c r="K3" s="7">
        <v>0.0</v>
      </c>
      <c r="L3" s="7">
        <v>0.0</v>
      </c>
      <c r="M3" s="7">
        <v>0.0</v>
      </c>
      <c r="N3" s="7">
        <v>0.0</v>
      </c>
      <c r="O3" s="7">
        <v>0.0</v>
      </c>
      <c r="P3" s="7">
        <v>0.0</v>
      </c>
      <c r="Q3" s="8">
        <f t="shared" ref="Q3:Q4" si="1">SUM(C3:P3)</f>
        <v>0</v>
      </c>
    </row>
    <row r="4">
      <c r="A4" s="6" t="s">
        <v>19</v>
      </c>
      <c r="B4" s="7" t="s">
        <v>20</v>
      </c>
      <c r="C4" s="7">
        <v>0.0</v>
      </c>
      <c r="D4" s="7">
        <v>0.0</v>
      </c>
      <c r="E4" s="7">
        <v>8.0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  <c r="O4" s="7">
        <v>0.0</v>
      </c>
      <c r="P4" s="7">
        <v>0.0</v>
      </c>
      <c r="Q4" s="8">
        <f t="shared" si="1"/>
        <v>8</v>
      </c>
    </row>
    <row r="5">
      <c r="A5" s="9" t="s">
        <v>21</v>
      </c>
      <c r="B5" s="10" t="s">
        <v>22</v>
      </c>
      <c r="C5" s="10">
        <v>0.0</v>
      </c>
      <c r="D5" s="10">
        <v>4.0</v>
      </c>
      <c r="E5" s="10">
        <v>5.0</v>
      </c>
      <c r="F5" s="10">
        <v>0.0</v>
      </c>
      <c r="G5" s="10">
        <v>4.0</v>
      </c>
      <c r="H5" s="10">
        <v>0.0</v>
      </c>
      <c r="I5" s="10">
        <v>0.0</v>
      </c>
      <c r="J5" s="10">
        <v>0.0</v>
      </c>
      <c r="K5" s="10">
        <v>4.0</v>
      </c>
      <c r="L5" s="10">
        <v>0.0</v>
      </c>
      <c r="M5" s="10">
        <v>0.0</v>
      </c>
      <c r="N5" s="10">
        <v>0.0</v>
      </c>
      <c r="O5" s="10">
        <v>0.0</v>
      </c>
      <c r="P5" s="10">
        <v>0.0</v>
      </c>
      <c r="Q5" s="10">
        <v>17.0</v>
      </c>
    </row>
    <row r="6">
      <c r="A6" s="6" t="s">
        <v>23</v>
      </c>
      <c r="B6" s="7" t="s">
        <v>24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  <c r="O6" s="7">
        <v>0.0</v>
      </c>
      <c r="P6" s="7">
        <v>0.0</v>
      </c>
      <c r="Q6" s="8">
        <f t="shared" ref="Q6:Q64" si="2">SUM(C6:P6)</f>
        <v>0</v>
      </c>
    </row>
    <row r="7">
      <c r="A7" s="6" t="s">
        <v>25</v>
      </c>
      <c r="B7" s="7" t="s">
        <v>26</v>
      </c>
      <c r="C7" s="7">
        <v>0.0</v>
      </c>
      <c r="D7" s="7">
        <v>0.0</v>
      </c>
      <c r="E7" s="7">
        <v>4.0</v>
      </c>
      <c r="F7" s="7">
        <v>4.0</v>
      </c>
      <c r="G7" s="7">
        <v>0.0</v>
      </c>
      <c r="H7" s="7">
        <v>0.0</v>
      </c>
      <c r="I7" s="7">
        <v>0.0</v>
      </c>
      <c r="J7" s="7">
        <v>0.0</v>
      </c>
      <c r="K7" s="7">
        <v>4.0</v>
      </c>
      <c r="L7" s="7">
        <v>0.0</v>
      </c>
      <c r="M7" s="7">
        <v>0.0</v>
      </c>
      <c r="N7" s="7">
        <v>0.0</v>
      </c>
      <c r="O7" s="7">
        <v>0.0</v>
      </c>
      <c r="P7" s="7">
        <v>0.0</v>
      </c>
      <c r="Q7" s="8">
        <f t="shared" si="2"/>
        <v>12</v>
      </c>
    </row>
    <row r="8">
      <c r="A8" s="6" t="s">
        <v>27</v>
      </c>
      <c r="B8" s="7" t="s">
        <v>28</v>
      </c>
      <c r="C8" s="7">
        <v>6.0</v>
      </c>
      <c r="D8" s="7">
        <v>0.0</v>
      </c>
      <c r="E8" s="7">
        <v>4.0</v>
      </c>
      <c r="F8" s="7">
        <v>4.0</v>
      </c>
      <c r="G8" s="7">
        <v>6.0</v>
      </c>
      <c r="H8" s="7">
        <v>0.0</v>
      </c>
      <c r="I8" s="7">
        <v>6.0</v>
      </c>
      <c r="J8" s="7">
        <v>0.0</v>
      </c>
      <c r="K8" s="7">
        <v>0.0</v>
      </c>
      <c r="L8" s="7">
        <v>6.0</v>
      </c>
      <c r="M8" s="7">
        <v>4.0</v>
      </c>
      <c r="N8" s="7">
        <v>0.0</v>
      </c>
      <c r="O8" s="7">
        <v>0.0</v>
      </c>
      <c r="P8" s="7">
        <v>0.0</v>
      </c>
      <c r="Q8" s="8">
        <f t="shared" si="2"/>
        <v>36</v>
      </c>
    </row>
    <row r="9">
      <c r="A9" s="6" t="s">
        <v>29</v>
      </c>
      <c r="B9" s="7" t="s">
        <v>30</v>
      </c>
      <c r="C9" s="7">
        <v>10.0</v>
      </c>
      <c r="D9" s="7">
        <v>6.0</v>
      </c>
      <c r="E9" s="7">
        <v>6.0</v>
      </c>
      <c r="F9" s="7">
        <v>8.0</v>
      </c>
      <c r="G9" s="7">
        <v>4.0</v>
      </c>
      <c r="H9" s="7">
        <v>6.0</v>
      </c>
      <c r="I9" s="7">
        <v>4.0</v>
      </c>
      <c r="J9" s="7">
        <v>5.0</v>
      </c>
      <c r="K9" s="7">
        <v>4.0</v>
      </c>
      <c r="L9" s="7">
        <v>6.0</v>
      </c>
      <c r="M9" s="7">
        <v>0.0</v>
      </c>
      <c r="N9" s="7">
        <v>0.0</v>
      </c>
      <c r="O9" s="7">
        <v>0.0</v>
      </c>
      <c r="P9" s="7">
        <v>0.0</v>
      </c>
      <c r="Q9" s="8">
        <f t="shared" si="2"/>
        <v>59</v>
      </c>
    </row>
    <row r="10">
      <c r="A10" s="6" t="s">
        <v>31</v>
      </c>
      <c r="B10" s="7" t="s">
        <v>32</v>
      </c>
      <c r="C10" s="7">
        <v>5.0</v>
      </c>
      <c r="D10" s="7">
        <v>10.0</v>
      </c>
      <c r="E10" s="7">
        <v>7.0</v>
      </c>
      <c r="F10" s="7">
        <v>5.0</v>
      </c>
      <c r="G10" s="7">
        <v>8.0</v>
      </c>
      <c r="H10" s="7">
        <v>10.0</v>
      </c>
      <c r="I10" s="7">
        <v>0.0</v>
      </c>
      <c r="J10" s="7">
        <v>0.0</v>
      </c>
      <c r="K10" s="7">
        <v>7.0</v>
      </c>
      <c r="L10" s="7">
        <v>9.0</v>
      </c>
      <c r="M10" s="7">
        <v>0.0</v>
      </c>
      <c r="N10" s="7">
        <v>9.0</v>
      </c>
      <c r="O10" s="7">
        <v>9.0</v>
      </c>
      <c r="P10" s="7">
        <v>7.0</v>
      </c>
      <c r="Q10" s="8">
        <f t="shared" si="2"/>
        <v>86</v>
      </c>
    </row>
    <row r="11">
      <c r="A11" s="6" t="s">
        <v>33</v>
      </c>
      <c r="B11" s="7" t="s">
        <v>34</v>
      </c>
      <c r="C11" s="7">
        <v>0.0</v>
      </c>
      <c r="D11" s="7">
        <v>0.0</v>
      </c>
      <c r="E11" s="7">
        <v>0.0</v>
      </c>
      <c r="F11" s="7">
        <v>4.0</v>
      </c>
      <c r="G11" s="7">
        <v>0.0</v>
      </c>
      <c r="H11" s="7">
        <v>0.0</v>
      </c>
      <c r="I11" s="7">
        <v>0.0</v>
      </c>
      <c r="J11" s="7">
        <v>0.0</v>
      </c>
      <c r="K11" s="7">
        <v>0.0</v>
      </c>
      <c r="L11" s="7">
        <v>0.0</v>
      </c>
      <c r="M11" s="7">
        <v>0.0</v>
      </c>
      <c r="N11" s="7">
        <v>0.0</v>
      </c>
      <c r="O11" s="7">
        <v>0.0</v>
      </c>
      <c r="P11" s="7">
        <v>4.0</v>
      </c>
      <c r="Q11" s="8">
        <f t="shared" si="2"/>
        <v>8</v>
      </c>
    </row>
    <row r="12">
      <c r="A12" s="6" t="s">
        <v>35</v>
      </c>
      <c r="B12" s="7" t="s">
        <v>36</v>
      </c>
      <c r="C12" s="7">
        <v>6.0</v>
      </c>
      <c r="D12" s="7">
        <v>6.0</v>
      </c>
      <c r="E12" s="7">
        <v>8.0</v>
      </c>
      <c r="F12" s="7">
        <v>8.0</v>
      </c>
      <c r="G12" s="7">
        <v>4.0</v>
      </c>
      <c r="H12" s="7">
        <v>6.0</v>
      </c>
      <c r="I12" s="7">
        <v>0.0</v>
      </c>
      <c r="J12" s="7">
        <v>0.0</v>
      </c>
      <c r="K12" s="7">
        <v>7.0</v>
      </c>
      <c r="L12" s="7">
        <v>0.0</v>
      </c>
      <c r="M12" s="7">
        <v>0.0</v>
      </c>
      <c r="N12" s="7">
        <v>0.0</v>
      </c>
      <c r="O12" s="7">
        <v>6.0</v>
      </c>
      <c r="P12" s="7">
        <v>7.0</v>
      </c>
      <c r="Q12" s="8">
        <f t="shared" si="2"/>
        <v>58</v>
      </c>
    </row>
    <row r="13">
      <c r="A13" s="6" t="s">
        <v>37</v>
      </c>
      <c r="B13" s="7" t="s">
        <v>38</v>
      </c>
      <c r="C13" s="7">
        <v>0.0</v>
      </c>
      <c r="D13" s="7">
        <v>0.0</v>
      </c>
      <c r="E13" s="7">
        <v>5.0</v>
      </c>
      <c r="F13" s="7">
        <v>6.0</v>
      </c>
      <c r="G13" s="7">
        <v>6.0</v>
      </c>
      <c r="H13" s="7">
        <v>6.0</v>
      </c>
      <c r="I13" s="7">
        <v>0.0</v>
      </c>
      <c r="J13" s="7">
        <v>0.0</v>
      </c>
      <c r="K13" s="7">
        <v>0.0</v>
      </c>
      <c r="L13" s="7">
        <v>0.0</v>
      </c>
      <c r="M13" s="7">
        <v>6.0</v>
      </c>
      <c r="N13" s="7">
        <v>0.0</v>
      </c>
      <c r="O13" s="7">
        <v>0.0</v>
      </c>
      <c r="P13" s="7">
        <v>0.0</v>
      </c>
      <c r="Q13" s="8">
        <f t="shared" si="2"/>
        <v>29</v>
      </c>
    </row>
    <row r="14">
      <c r="A14" s="6" t="s">
        <v>39</v>
      </c>
      <c r="B14" s="7" t="s">
        <v>40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4.0</v>
      </c>
      <c r="I14" s="7">
        <v>0.0</v>
      </c>
      <c r="J14" s="7">
        <v>0.0</v>
      </c>
      <c r="K14" s="7">
        <v>4.0</v>
      </c>
      <c r="L14" s="7">
        <v>0.0</v>
      </c>
      <c r="M14" s="7">
        <v>0.0</v>
      </c>
      <c r="N14" s="7">
        <v>0.0</v>
      </c>
      <c r="O14" s="7">
        <v>0.0</v>
      </c>
      <c r="P14" s="7">
        <v>0.0</v>
      </c>
      <c r="Q14" s="8">
        <f t="shared" si="2"/>
        <v>8</v>
      </c>
    </row>
    <row r="15">
      <c r="A15" s="6" t="s">
        <v>41</v>
      </c>
      <c r="B15" s="7" t="s">
        <v>42</v>
      </c>
      <c r="C15" s="7">
        <v>0.0</v>
      </c>
      <c r="D15" s="7">
        <v>4.0</v>
      </c>
      <c r="E15" s="7">
        <v>0.0</v>
      </c>
      <c r="F15" s="7">
        <v>4.0</v>
      </c>
      <c r="G15" s="7">
        <v>4.0</v>
      </c>
      <c r="H15" s="7">
        <v>4.0</v>
      </c>
      <c r="I15" s="7">
        <v>0.0</v>
      </c>
      <c r="J15" s="7">
        <v>0.0</v>
      </c>
      <c r="K15" s="7">
        <v>0.0</v>
      </c>
      <c r="L15" s="7">
        <v>4.0</v>
      </c>
      <c r="M15" s="7">
        <v>0.0</v>
      </c>
      <c r="N15" s="7">
        <v>0.0</v>
      </c>
      <c r="O15" s="7">
        <v>0.0</v>
      </c>
      <c r="P15" s="7">
        <v>0.0</v>
      </c>
      <c r="Q15" s="8">
        <f t="shared" si="2"/>
        <v>20</v>
      </c>
    </row>
    <row r="16">
      <c r="A16" s="6" t="s">
        <v>43</v>
      </c>
      <c r="B16" s="7" t="s">
        <v>44</v>
      </c>
      <c r="C16" s="7">
        <v>5.0</v>
      </c>
      <c r="D16" s="7">
        <v>6.0</v>
      </c>
      <c r="E16" s="7">
        <v>4.0</v>
      </c>
      <c r="F16" s="7">
        <v>7.0</v>
      </c>
      <c r="G16" s="7">
        <v>4.0</v>
      </c>
      <c r="H16" s="7">
        <v>6.0</v>
      </c>
      <c r="I16" s="7">
        <v>4.0</v>
      </c>
      <c r="J16" s="7">
        <v>5.0</v>
      </c>
      <c r="K16" s="7">
        <v>6.0</v>
      </c>
      <c r="L16" s="7">
        <v>4.0</v>
      </c>
      <c r="M16" s="7">
        <v>4.0</v>
      </c>
      <c r="N16" s="7">
        <v>4.0</v>
      </c>
      <c r="O16" s="7">
        <v>4.0</v>
      </c>
      <c r="P16" s="7">
        <v>4.0</v>
      </c>
      <c r="Q16" s="8">
        <f t="shared" si="2"/>
        <v>67</v>
      </c>
    </row>
    <row r="17">
      <c r="A17" s="6" t="s">
        <v>45</v>
      </c>
      <c r="B17" s="7" t="s">
        <v>46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  <c r="O17" s="7">
        <v>0.0</v>
      </c>
      <c r="P17" s="7">
        <v>0.0</v>
      </c>
      <c r="Q17" s="8">
        <f t="shared" si="2"/>
        <v>0</v>
      </c>
    </row>
    <row r="18">
      <c r="A18" s="6" t="s">
        <v>47</v>
      </c>
      <c r="B18" s="7" t="s">
        <v>48</v>
      </c>
      <c r="C18" s="7">
        <v>5.0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4.0</v>
      </c>
      <c r="J18" s="7">
        <v>5.0</v>
      </c>
      <c r="K18" s="7">
        <v>4.0</v>
      </c>
      <c r="L18" s="7">
        <v>4.0</v>
      </c>
      <c r="M18" s="7">
        <v>4.0</v>
      </c>
      <c r="N18" s="7">
        <v>0.0</v>
      </c>
      <c r="O18" s="7">
        <v>4.0</v>
      </c>
      <c r="P18" s="7">
        <v>4.0</v>
      </c>
      <c r="Q18" s="8">
        <f t="shared" si="2"/>
        <v>34</v>
      </c>
    </row>
    <row r="19">
      <c r="A19" s="6" t="s">
        <v>49</v>
      </c>
      <c r="B19" s="7" t="s">
        <v>50</v>
      </c>
      <c r="C19" s="7">
        <v>0.0</v>
      </c>
      <c r="D19" s="7">
        <v>0.0</v>
      </c>
      <c r="E19" s="7">
        <v>0.0</v>
      </c>
      <c r="F19" s="7">
        <v>4.0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  <c r="O19" s="7">
        <v>0.0</v>
      </c>
      <c r="P19" s="7">
        <v>0.0</v>
      </c>
      <c r="Q19" s="8">
        <f t="shared" si="2"/>
        <v>4</v>
      </c>
    </row>
    <row r="20">
      <c r="A20" s="6" t="s">
        <v>51</v>
      </c>
      <c r="B20" s="7" t="s">
        <v>52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  <c r="O20" s="7">
        <v>0.0</v>
      </c>
      <c r="P20" s="7">
        <v>0.0</v>
      </c>
      <c r="Q20" s="8">
        <f t="shared" si="2"/>
        <v>0</v>
      </c>
    </row>
    <row r="21">
      <c r="A21" s="6" t="s">
        <v>53</v>
      </c>
      <c r="B21" s="7" t="s">
        <v>54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  <c r="O21" s="7">
        <v>0.0</v>
      </c>
      <c r="P21" s="7">
        <v>0.0</v>
      </c>
      <c r="Q21" s="8">
        <f t="shared" si="2"/>
        <v>0</v>
      </c>
    </row>
    <row r="22">
      <c r="A22" s="6" t="s">
        <v>55</v>
      </c>
      <c r="B22" s="7" t="s">
        <v>56</v>
      </c>
      <c r="C22" s="7">
        <v>0.0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  <c r="O22" s="7">
        <v>0.0</v>
      </c>
      <c r="P22" s="7">
        <v>0.0</v>
      </c>
      <c r="Q22" s="8">
        <f t="shared" si="2"/>
        <v>0</v>
      </c>
    </row>
    <row r="23">
      <c r="A23" s="6" t="s">
        <v>57</v>
      </c>
      <c r="B23" s="7" t="s">
        <v>58</v>
      </c>
      <c r="C23" s="7">
        <v>0.0</v>
      </c>
      <c r="D23" s="7">
        <v>0.0</v>
      </c>
      <c r="E23" s="7">
        <v>6.0</v>
      </c>
      <c r="F23" s="7">
        <v>4.0</v>
      </c>
      <c r="G23" s="7">
        <v>4.0</v>
      </c>
      <c r="H23" s="7">
        <v>6.0</v>
      </c>
      <c r="I23" s="7">
        <v>0.0</v>
      </c>
      <c r="J23" s="7">
        <v>9.0</v>
      </c>
      <c r="K23" s="7">
        <v>6.0</v>
      </c>
      <c r="L23" s="7">
        <v>6.0</v>
      </c>
      <c r="M23" s="7">
        <v>8.0</v>
      </c>
      <c r="N23" s="7">
        <v>0.0</v>
      </c>
      <c r="O23" s="7">
        <v>0.0</v>
      </c>
      <c r="P23" s="7">
        <v>0.0</v>
      </c>
      <c r="Q23" s="8">
        <f t="shared" si="2"/>
        <v>49</v>
      </c>
    </row>
    <row r="24">
      <c r="A24" s="6" t="s">
        <v>59</v>
      </c>
      <c r="B24" s="7" t="s">
        <v>60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7">
        <v>0.0</v>
      </c>
      <c r="M24" s="7">
        <v>0.0</v>
      </c>
      <c r="N24" s="7">
        <v>0.0</v>
      </c>
      <c r="O24" s="7">
        <v>0.0</v>
      </c>
      <c r="P24" s="7">
        <v>0.0</v>
      </c>
      <c r="Q24" s="8">
        <f t="shared" si="2"/>
        <v>0</v>
      </c>
    </row>
    <row r="25">
      <c r="A25" s="6" t="s">
        <v>61</v>
      </c>
      <c r="B25" s="7" t="s">
        <v>62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  <c r="O25" s="7">
        <v>0.0</v>
      </c>
      <c r="P25" s="7">
        <v>0.0</v>
      </c>
      <c r="Q25" s="8">
        <f t="shared" si="2"/>
        <v>0</v>
      </c>
    </row>
    <row r="26">
      <c r="A26" s="6" t="s">
        <v>63</v>
      </c>
      <c r="B26" s="7" t="s">
        <v>64</v>
      </c>
      <c r="C26" s="7">
        <v>0.0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  <c r="O26" s="7">
        <v>0.0</v>
      </c>
      <c r="P26" s="7">
        <v>0.0</v>
      </c>
      <c r="Q26" s="8">
        <f t="shared" si="2"/>
        <v>0</v>
      </c>
    </row>
    <row r="27">
      <c r="A27" s="6" t="s">
        <v>65</v>
      </c>
      <c r="B27" s="7" t="s">
        <v>66</v>
      </c>
      <c r="C27" s="7">
        <v>0.0</v>
      </c>
      <c r="D27" s="7">
        <v>0.0</v>
      </c>
      <c r="E27" s="7">
        <v>5.0</v>
      </c>
      <c r="F27" s="7">
        <v>0.0</v>
      </c>
      <c r="G27" s="7">
        <v>4.0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  <c r="M27" s="7">
        <v>0.0</v>
      </c>
      <c r="N27" s="7">
        <v>0.0</v>
      </c>
      <c r="O27" s="7">
        <v>0.0</v>
      </c>
      <c r="P27" s="7">
        <v>0.0</v>
      </c>
      <c r="Q27" s="8">
        <f t="shared" si="2"/>
        <v>9</v>
      </c>
    </row>
    <row r="28">
      <c r="A28" s="6" t="s">
        <v>67</v>
      </c>
      <c r="B28" s="7" t="s">
        <v>68</v>
      </c>
      <c r="C28" s="7">
        <v>8.0</v>
      </c>
      <c r="D28" s="7">
        <v>0.0</v>
      </c>
      <c r="E28" s="7">
        <v>6.0</v>
      </c>
      <c r="F28" s="7">
        <v>7.0</v>
      </c>
      <c r="G28" s="7">
        <v>0.0</v>
      </c>
      <c r="H28" s="7">
        <v>6.0</v>
      </c>
      <c r="I28" s="7">
        <v>6.0</v>
      </c>
      <c r="J28" s="7">
        <v>7.0</v>
      </c>
      <c r="K28" s="7">
        <v>9.0</v>
      </c>
      <c r="L28" s="7">
        <v>7.0</v>
      </c>
      <c r="M28" s="7">
        <v>0.0</v>
      </c>
      <c r="N28" s="7">
        <v>0.0</v>
      </c>
      <c r="O28" s="7">
        <v>0.0</v>
      </c>
      <c r="P28" s="7">
        <v>10.0</v>
      </c>
      <c r="Q28" s="8">
        <f t="shared" si="2"/>
        <v>66</v>
      </c>
    </row>
    <row r="29">
      <c r="A29" s="6" t="s">
        <v>69</v>
      </c>
      <c r="B29" s="7" t="s">
        <v>70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  <c r="O29" s="7">
        <v>0.0</v>
      </c>
      <c r="P29" s="7">
        <v>0.0</v>
      </c>
      <c r="Q29" s="8">
        <f t="shared" si="2"/>
        <v>0</v>
      </c>
    </row>
    <row r="30">
      <c r="A30" s="6" t="s">
        <v>71</v>
      </c>
      <c r="B30" s="7" t="s">
        <v>72</v>
      </c>
      <c r="C30" s="7">
        <v>0.0</v>
      </c>
      <c r="D30" s="7">
        <v>0.0</v>
      </c>
      <c r="E30" s="7">
        <v>0.0</v>
      </c>
      <c r="F30" s="7">
        <v>0.0</v>
      </c>
      <c r="G30" s="7">
        <v>0.0</v>
      </c>
      <c r="H30" s="7">
        <v>0.0</v>
      </c>
      <c r="I30" s="7">
        <v>0.0</v>
      </c>
      <c r="J30" s="7">
        <v>0.0</v>
      </c>
      <c r="K30" s="7">
        <v>4.0</v>
      </c>
      <c r="L30" s="7">
        <v>4.0</v>
      </c>
      <c r="M30" s="7">
        <v>0.0</v>
      </c>
      <c r="N30" s="7">
        <v>0.0</v>
      </c>
      <c r="O30" s="7">
        <v>0.0</v>
      </c>
      <c r="P30" s="7">
        <v>0.0</v>
      </c>
      <c r="Q30" s="8">
        <f t="shared" si="2"/>
        <v>8</v>
      </c>
    </row>
    <row r="31">
      <c r="A31" s="6" t="s">
        <v>73</v>
      </c>
      <c r="B31" s="7" t="s">
        <v>74</v>
      </c>
      <c r="C31" s="7">
        <v>0.0</v>
      </c>
      <c r="D31" s="7">
        <v>0.0</v>
      </c>
      <c r="E31" s="7">
        <v>0.0</v>
      </c>
      <c r="F31" s="7">
        <v>4.0</v>
      </c>
      <c r="G31" s="7">
        <v>4.0</v>
      </c>
      <c r="H31" s="7">
        <v>4.0</v>
      </c>
      <c r="I31" s="7">
        <v>0.0</v>
      </c>
      <c r="J31" s="7">
        <v>6.0</v>
      </c>
      <c r="K31" s="7">
        <v>6.0</v>
      </c>
      <c r="L31" s="7">
        <v>6.0</v>
      </c>
      <c r="M31" s="7">
        <v>6.0</v>
      </c>
      <c r="N31" s="7">
        <v>10.0</v>
      </c>
      <c r="O31" s="7">
        <v>0.0</v>
      </c>
      <c r="P31" s="7">
        <v>4.0</v>
      </c>
      <c r="Q31" s="8">
        <f t="shared" si="2"/>
        <v>50</v>
      </c>
    </row>
    <row r="32">
      <c r="A32" s="6" t="s">
        <v>75</v>
      </c>
      <c r="B32" s="7" t="s">
        <v>76</v>
      </c>
      <c r="C32" s="7">
        <v>0.0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  <c r="O32" s="7">
        <v>0.0</v>
      </c>
      <c r="P32" s="7">
        <v>0.0</v>
      </c>
      <c r="Q32" s="8">
        <f t="shared" si="2"/>
        <v>0</v>
      </c>
    </row>
    <row r="33">
      <c r="A33" s="6" t="s">
        <v>77</v>
      </c>
      <c r="B33" s="7" t="s">
        <v>78</v>
      </c>
      <c r="C33" s="7">
        <v>0.0</v>
      </c>
      <c r="D33" s="7">
        <v>0.0</v>
      </c>
      <c r="E33" s="7">
        <v>0.0</v>
      </c>
      <c r="F33" s="7">
        <v>4.0</v>
      </c>
      <c r="G33" s="7">
        <v>10.0</v>
      </c>
      <c r="H33" s="7">
        <v>6.0</v>
      </c>
      <c r="I33" s="7">
        <v>4.0</v>
      </c>
      <c r="J33" s="7">
        <v>0.0</v>
      </c>
      <c r="K33" s="7">
        <v>6.0</v>
      </c>
      <c r="L33" s="7">
        <v>4.0</v>
      </c>
      <c r="M33" s="7">
        <v>0.0</v>
      </c>
      <c r="N33" s="7">
        <v>0.0</v>
      </c>
      <c r="O33" s="7">
        <v>0.0</v>
      </c>
      <c r="P33" s="7">
        <v>0.0</v>
      </c>
      <c r="Q33" s="8">
        <f t="shared" si="2"/>
        <v>34</v>
      </c>
    </row>
    <row r="34">
      <c r="A34" s="6" t="s">
        <v>79</v>
      </c>
      <c r="B34" s="7" t="s">
        <v>80</v>
      </c>
      <c r="C34" s="7">
        <v>0.0</v>
      </c>
      <c r="D34" s="7">
        <v>0.0</v>
      </c>
      <c r="E34" s="7">
        <v>0.0</v>
      </c>
      <c r="F34" s="7">
        <v>4.0</v>
      </c>
      <c r="G34" s="7">
        <v>0.0</v>
      </c>
      <c r="H34" s="7">
        <v>0.0</v>
      </c>
      <c r="I34" s="7">
        <v>0.0</v>
      </c>
      <c r="J34" s="7">
        <v>7.0</v>
      </c>
      <c r="K34" s="7">
        <v>6.0</v>
      </c>
      <c r="L34" s="7">
        <v>10.0</v>
      </c>
      <c r="M34" s="7">
        <v>7.0</v>
      </c>
      <c r="N34" s="7">
        <v>7.0</v>
      </c>
      <c r="O34" s="7">
        <v>6.0</v>
      </c>
      <c r="P34" s="7">
        <v>4.0</v>
      </c>
      <c r="Q34" s="8">
        <f t="shared" si="2"/>
        <v>51</v>
      </c>
    </row>
    <row r="35">
      <c r="A35" s="6" t="s">
        <v>81</v>
      </c>
      <c r="B35" s="7" t="s">
        <v>82</v>
      </c>
      <c r="C35" s="7">
        <v>0.0</v>
      </c>
      <c r="D35" s="7">
        <v>0.0</v>
      </c>
      <c r="E35" s="7">
        <v>0.0</v>
      </c>
      <c r="F35" s="7">
        <v>5.0</v>
      </c>
      <c r="G35" s="7">
        <v>0.0</v>
      </c>
      <c r="H35" s="7">
        <v>4.0</v>
      </c>
      <c r="I35" s="7">
        <v>0.0</v>
      </c>
      <c r="J35" s="7">
        <v>0.0</v>
      </c>
      <c r="K35" s="7">
        <v>0.0</v>
      </c>
      <c r="L35" s="7">
        <v>7.0</v>
      </c>
      <c r="M35" s="7">
        <v>0.0</v>
      </c>
      <c r="N35" s="7">
        <v>0.0</v>
      </c>
      <c r="O35" s="7">
        <v>0.0</v>
      </c>
      <c r="P35" s="7">
        <v>6.0</v>
      </c>
      <c r="Q35" s="8">
        <f t="shared" si="2"/>
        <v>22</v>
      </c>
    </row>
    <row r="36">
      <c r="A36" s="6" t="s">
        <v>83</v>
      </c>
      <c r="B36" s="7" t="s">
        <v>84</v>
      </c>
      <c r="C36" s="7">
        <v>0.0</v>
      </c>
      <c r="D36" s="7">
        <v>0.0</v>
      </c>
      <c r="E36" s="7">
        <v>0.0</v>
      </c>
      <c r="F36" s="7">
        <v>0.0</v>
      </c>
      <c r="G36" s="7">
        <v>0.0</v>
      </c>
      <c r="H36" s="7">
        <v>0.0</v>
      </c>
      <c r="I36" s="7">
        <v>0.0</v>
      </c>
      <c r="J36" s="7">
        <v>0.0</v>
      </c>
      <c r="K36" s="7">
        <v>0.0</v>
      </c>
      <c r="L36" s="7">
        <v>0.0</v>
      </c>
      <c r="M36" s="7">
        <v>0.0</v>
      </c>
      <c r="N36" s="7">
        <v>0.0</v>
      </c>
      <c r="O36" s="7">
        <v>0.0</v>
      </c>
      <c r="P36" s="7">
        <v>0.0</v>
      </c>
      <c r="Q36" s="8">
        <f t="shared" si="2"/>
        <v>0</v>
      </c>
    </row>
    <row r="37">
      <c r="A37" s="6" t="s">
        <v>85</v>
      </c>
      <c r="B37" s="7" t="s">
        <v>86</v>
      </c>
      <c r="C37" s="7">
        <v>0.0</v>
      </c>
      <c r="D37" s="7">
        <v>0.0</v>
      </c>
      <c r="E37" s="7">
        <v>0.0</v>
      </c>
      <c r="F37" s="7">
        <v>4.0</v>
      </c>
      <c r="G37" s="7">
        <v>4.0</v>
      </c>
      <c r="H37" s="7">
        <v>6.0</v>
      </c>
      <c r="I37" s="7">
        <v>0.0</v>
      </c>
      <c r="J37" s="7">
        <v>7.0</v>
      </c>
      <c r="K37" s="7">
        <v>6.0</v>
      </c>
      <c r="L37" s="7">
        <v>0.0</v>
      </c>
      <c r="M37" s="7">
        <v>4.0</v>
      </c>
      <c r="N37" s="7">
        <v>4.0</v>
      </c>
      <c r="O37" s="7">
        <v>4.0</v>
      </c>
      <c r="P37" s="7">
        <v>4.0</v>
      </c>
      <c r="Q37" s="8">
        <f t="shared" si="2"/>
        <v>43</v>
      </c>
    </row>
    <row r="38">
      <c r="A38" s="6" t="s">
        <v>87</v>
      </c>
      <c r="B38" s="7" t="s">
        <v>88</v>
      </c>
      <c r="C38" s="7">
        <v>0.0</v>
      </c>
      <c r="D38" s="7">
        <v>0.0</v>
      </c>
      <c r="E38" s="7">
        <v>0.0</v>
      </c>
      <c r="F38" s="7">
        <v>0.0</v>
      </c>
      <c r="G38" s="7">
        <v>0.0</v>
      </c>
      <c r="H38" s="7">
        <v>4.0</v>
      </c>
      <c r="I38" s="7">
        <v>0.0</v>
      </c>
      <c r="J38" s="7">
        <v>4.0</v>
      </c>
      <c r="K38" s="7">
        <v>0.0</v>
      </c>
      <c r="L38" s="7">
        <v>0.0</v>
      </c>
      <c r="M38" s="7">
        <v>0.0</v>
      </c>
      <c r="N38" s="7">
        <v>0.0</v>
      </c>
      <c r="O38" s="7">
        <v>0.0</v>
      </c>
      <c r="P38" s="7">
        <v>0.0</v>
      </c>
      <c r="Q38" s="8">
        <f t="shared" si="2"/>
        <v>8</v>
      </c>
    </row>
    <row r="39">
      <c r="A39" s="6" t="s">
        <v>89</v>
      </c>
      <c r="B39" s="7" t="s">
        <v>90</v>
      </c>
      <c r="C39" s="7">
        <v>0.0</v>
      </c>
      <c r="D39" s="7">
        <v>4.0</v>
      </c>
      <c r="E39" s="7">
        <v>4.0</v>
      </c>
      <c r="F39" s="7">
        <v>4.0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  <c r="O39" s="7">
        <v>0.0</v>
      </c>
      <c r="P39" s="7">
        <v>0.0</v>
      </c>
      <c r="Q39" s="8">
        <f t="shared" si="2"/>
        <v>12</v>
      </c>
    </row>
    <row r="40">
      <c r="A40" s="6" t="s">
        <v>91</v>
      </c>
      <c r="B40" s="7" t="s">
        <v>92</v>
      </c>
      <c r="C40" s="7">
        <v>0.0</v>
      </c>
      <c r="D40" s="7">
        <v>0.0</v>
      </c>
      <c r="E40" s="7">
        <v>0.0</v>
      </c>
      <c r="F40" s="7">
        <v>5.0</v>
      </c>
      <c r="G40" s="7">
        <v>0.0</v>
      </c>
      <c r="H40" s="7">
        <v>4.0</v>
      </c>
      <c r="I40" s="7">
        <v>8.0</v>
      </c>
      <c r="J40" s="7">
        <v>0.0</v>
      </c>
      <c r="K40" s="7">
        <v>0.0</v>
      </c>
      <c r="L40" s="7">
        <v>0.0</v>
      </c>
      <c r="M40" s="7">
        <v>0.0</v>
      </c>
      <c r="N40" s="7">
        <v>0.0</v>
      </c>
      <c r="O40" s="7">
        <v>0.0</v>
      </c>
      <c r="P40" s="7">
        <v>4.0</v>
      </c>
      <c r="Q40" s="8">
        <f t="shared" si="2"/>
        <v>21</v>
      </c>
    </row>
    <row r="41">
      <c r="A41" s="6" t="s">
        <v>93</v>
      </c>
      <c r="B41" s="7" t="s">
        <v>94</v>
      </c>
      <c r="C41" s="7">
        <v>0.0</v>
      </c>
      <c r="D41" s="7">
        <v>0.0</v>
      </c>
      <c r="E41" s="7">
        <v>0.0</v>
      </c>
      <c r="F41" s="7">
        <v>0.0</v>
      </c>
      <c r="G41" s="7">
        <v>0.0</v>
      </c>
      <c r="H41" s="7">
        <v>0.0</v>
      </c>
      <c r="I41" s="7">
        <v>0.0</v>
      </c>
      <c r="J41" s="7">
        <v>0.0</v>
      </c>
      <c r="K41" s="7">
        <v>0.0</v>
      </c>
      <c r="L41" s="7">
        <v>0.0</v>
      </c>
      <c r="M41" s="7">
        <v>0.0</v>
      </c>
      <c r="N41" s="7">
        <v>0.0</v>
      </c>
      <c r="O41" s="7">
        <v>0.0</v>
      </c>
      <c r="P41" s="7">
        <v>0.0</v>
      </c>
      <c r="Q41" s="8">
        <f t="shared" si="2"/>
        <v>0</v>
      </c>
    </row>
    <row r="42">
      <c r="A42" s="6" t="s">
        <v>95</v>
      </c>
      <c r="B42" s="7" t="s">
        <v>96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  <c r="O42" s="7">
        <v>0.0</v>
      </c>
      <c r="P42" s="7">
        <v>0.0</v>
      </c>
      <c r="Q42" s="8">
        <f t="shared" si="2"/>
        <v>0</v>
      </c>
    </row>
    <row r="43">
      <c r="A43" s="6" t="s">
        <v>97</v>
      </c>
      <c r="B43" s="7" t="s">
        <v>98</v>
      </c>
      <c r="C43" s="7">
        <v>0.0</v>
      </c>
      <c r="D43" s="7">
        <v>0.0</v>
      </c>
      <c r="E43" s="7">
        <v>0.0</v>
      </c>
      <c r="F43" s="7">
        <v>0.0</v>
      </c>
      <c r="G43" s="7">
        <v>0.0</v>
      </c>
      <c r="H43" s="7">
        <v>0.0</v>
      </c>
      <c r="I43" s="7">
        <v>0.0</v>
      </c>
      <c r="J43" s="7">
        <v>0.0</v>
      </c>
      <c r="K43" s="7">
        <v>0.0</v>
      </c>
      <c r="L43" s="7">
        <v>0.0</v>
      </c>
      <c r="M43" s="7">
        <v>0.0</v>
      </c>
      <c r="N43" s="7">
        <v>0.0</v>
      </c>
      <c r="O43" s="7">
        <v>0.0</v>
      </c>
      <c r="P43" s="7">
        <v>0.0</v>
      </c>
      <c r="Q43" s="8">
        <f t="shared" si="2"/>
        <v>0</v>
      </c>
    </row>
    <row r="44">
      <c r="A44" s="6" t="s">
        <v>99</v>
      </c>
      <c r="B44" s="7" t="s">
        <v>100</v>
      </c>
      <c r="C44" s="7">
        <v>0.0</v>
      </c>
      <c r="D44" s="7">
        <v>0.0</v>
      </c>
      <c r="E44" s="7">
        <v>0.0</v>
      </c>
      <c r="F44" s="7">
        <v>0.0</v>
      </c>
      <c r="G44" s="7">
        <v>0.0</v>
      </c>
      <c r="H44" s="7">
        <v>0.0</v>
      </c>
      <c r="I44" s="7">
        <v>0.0</v>
      </c>
      <c r="J44" s="7">
        <v>0.0</v>
      </c>
      <c r="K44" s="7">
        <v>0.0</v>
      </c>
      <c r="L44" s="7">
        <v>0.0</v>
      </c>
      <c r="M44" s="7">
        <v>0.0</v>
      </c>
      <c r="N44" s="7">
        <v>0.0</v>
      </c>
      <c r="O44" s="7">
        <v>0.0</v>
      </c>
      <c r="P44" s="7">
        <v>0.0</v>
      </c>
      <c r="Q44" s="8">
        <f t="shared" si="2"/>
        <v>0</v>
      </c>
    </row>
    <row r="45">
      <c r="A45" s="6" t="s">
        <v>101</v>
      </c>
      <c r="B45" s="7" t="s">
        <v>102</v>
      </c>
      <c r="C45" s="7">
        <v>10.0</v>
      </c>
      <c r="D45" s="7">
        <v>0.0</v>
      </c>
      <c r="E45" s="7">
        <v>8.0</v>
      </c>
      <c r="F45" s="7">
        <v>8.0</v>
      </c>
      <c r="G45" s="7">
        <v>6.0</v>
      </c>
      <c r="H45" s="7">
        <v>6.0</v>
      </c>
      <c r="I45" s="7">
        <v>4.0</v>
      </c>
      <c r="J45" s="7">
        <v>5.0</v>
      </c>
      <c r="K45" s="7">
        <v>6.0</v>
      </c>
      <c r="L45" s="7">
        <v>6.0</v>
      </c>
      <c r="M45" s="7">
        <v>8.0</v>
      </c>
      <c r="N45" s="7">
        <v>7.0</v>
      </c>
      <c r="O45" s="7">
        <v>6.0</v>
      </c>
      <c r="P45" s="7">
        <v>7.0</v>
      </c>
      <c r="Q45" s="8">
        <f t="shared" si="2"/>
        <v>87</v>
      </c>
    </row>
    <row r="46">
      <c r="A46" s="6" t="s">
        <v>103</v>
      </c>
      <c r="B46" s="7" t="s">
        <v>104</v>
      </c>
      <c r="C46" s="7">
        <v>0.0</v>
      </c>
      <c r="D46" s="7">
        <v>0.0</v>
      </c>
      <c r="E46" s="7">
        <v>0.0</v>
      </c>
      <c r="F46" s="7">
        <v>5.0</v>
      </c>
      <c r="G46" s="7">
        <v>0.0</v>
      </c>
      <c r="H46" s="7">
        <v>4.0</v>
      </c>
      <c r="I46" s="7">
        <v>0.0</v>
      </c>
      <c r="J46" s="7">
        <v>0.0</v>
      </c>
      <c r="K46" s="7">
        <v>0.0</v>
      </c>
      <c r="L46" s="7">
        <v>0.0</v>
      </c>
      <c r="M46" s="7">
        <v>0.0</v>
      </c>
      <c r="N46" s="7">
        <v>0.0</v>
      </c>
      <c r="O46" s="7">
        <v>0.0</v>
      </c>
      <c r="P46" s="7">
        <v>4.0</v>
      </c>
      <c r="Q46" s="8">
        <f t="shared" si="2"/>
        <v>13</v>
      </c>
    </row>
    <row r="47">
      <c r="A47" s="6" t="s">
        <v>105</v>
      </c>
      <c r="B47" s="7" t="s">
        <v>106</v>
      </c>
      <c r="C47" s="7">
        <v>0.0</v>
      </c>
      <c r="D47" s="7">
        <v>0.0</v>
      </c>
      <c r="E47" s="7">
        <v>4.0</v>
      </c>
      <c r="F47" s="7">
        <v>4.0</v>
      </c>
      <c r="G47" s="7">
        <v>4.0</v>
      </c>
      <c r="H47" s="7">
        <v>7.0</v>
      </c>
      <c r="I47" s="7">
        <v>0.0</v>
      </c>
      <c r="J47" s="7">
        <v>0.0</v>
      </c>
      <c r="K47" s="7">
        <v>4.0</v>
      </c>
      <c r="L47" s="7">
        <v>4.0</v>
      </c>
      <c r="M47" s="7">
        <v>0.0</v>
      </c>
      <c r="N47" s="7">
        <v>0.0</v>
      </c>
      <c r="O47" s="7">
        <v>0.0</v>
      </c>
      <c r="P47" s="7">
        <v>4.0</v>
      </c>
      <c r="Q47" s="8">
        <f t="shared" si="2"/>
        <v>31</v>
      </c>
    </row>
    <row r="48">
      <c r="A48" s="6" t="s">
        <v>107</v>
      </c>
      <c r="B48" s="7" t="s">
        <v>108</v>
      </c>
      <c r="C48" s="7">
        <v>0.0</v>
      </c>
      <c r="D48" s="7">
        <v>0.0</v>
      </c>
      <c r="E48" s="7">
        <v>0.0</v>
      </c>
      <c r="F48" s="7">
        <v>5.0</v>
      </c>
      <c r="G48" s="7">
        <v>0.0</v>
      </c>
      <c r="H48" s="7">
        <v>4.0</v>
      </c>
      <c r="I48" s="7">
        <v>0.0</v>
      </c>
      <c r="J48" s="7">
        <v>6.0</v>
      </c>
      <c r="K48" s="7">
        <v>10.0</v>
      </c>
      <c r="L48" s="7">
        <v>4.0</v>
      </c>
      <c r="M48" s="7">
        <v>4.0</v>
      </c>
      <c r="N48" s="7">
        <v>4.0</v>
      </c>
      <c r="O48" s="7">
        <v>0.0</v>
      </c>
      <c r="P48" s="7">
        <v>0.0</v>
      </c>
      <c r="Q48" s="8">
        <f t="shared" si="2"/>
        <v>37</v>
      </c>
    </row>
    <row r="49">
      <c r="A49" s="6" t="s">
        <v>109</v>
      </c>
      <c r="B49" s="7" t="s">
        <v>110</v>
      </c>
      <c r="C49" s="7">
        <v>0.0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4.0</v>
      </c>
      <c r="M49" s="7">
        <v>0.0</v>
      </c>
      <c r="N49" s="7">
        <v>0.0</v>
      </c>
      <c r="O49" s="7">
        <v>0.0</v>
      </c>
      <c r="P49" s="7">
        <v>0.0</v>
      </c>
      <c r="Q49" s="8">
        <f t="shared" si="2"/>
        <v>4</v>
      </c>
    </row>
    <row r="50">
      <c r="A50" s="6" t="s">
        <v>111</v>
      </c>
      <c r="B50" s="7" t="s">
        <v>112</v>
      </c>
      <c r="C50" s="7">
        <v>0.0</v>
      </c>
      <c r="D50" s="7">
        <v>0.0</v>
      </c>
      <c r="E50" s="7">
        <v>0.0</v>
      </c>
      <c r="F50" s="7">
        <v>4.0</v>
      </c>
      <c r="G50" s="7">
        <v>0.0</v>
      </c>
      <c r="H50" s="7">
        <v>6.0</v>
      </c>
      <c r="I50" s="7">
        <v>0.0</v>
      </c>
      <c r="J50" s="7">
        <v>0.0</v>
      </c>
      <c r="K50" s="7">
        <v>0.0</v>
      </c>
      <c r="L50" s="7">
        <v>0.0</v>
      </c>
      <c r="M50" s="7">
        <v>0.0</v>
      </c>
      <c r="N50" s="7">
        <v>0.0</v>
      </c>
      <c r="O50" s="7">
        <v>4.0</v>
      </c>
      <c r="P50" s="7">
        <v>4.0</v>
      </c>
      <c r="Q50" s="8">
        <f t="shared" si="2"/>
        <v>18</v>
      </c>
    </row>
    <row r="51">
      <c r="A51" s="6" t="s">
        <v>113</v>
      </c>
      <c r="B51" s="7" t="s">
        <v>114</v>
      </c>
      <c r="C51" s="7">
        <v>0.0</v>
      </c>
      <c r="D51" s="7">
        <v>6.0</v>
      </c>
      <c r="E51" s="7">
        <v>6.0</v>
      </c>
      <c r="F51" s="7">
        <v>4.0</v>
      </c>
      <c r="G51" s="7">
        <v>6.0</v>
      </c>
      <c r="H51" s="7">
        <v>0.0</v>
      </c>
      <c r="I51" s="7">
        <v>0.0</v>
      </c>
      <c r="J51" s="7">
        <v>0.0</v>
      </c>
      <c r="K51" s="7">
        <v>0.0</v>
      </c>
      <c r="L51" s="7">
        <v>6.0</v>
      </c>
      <c r="M51" s="7">
        <v>4.0</v>
      </c>
      <c r="N51" s="7">
        <v>0.0</v>
      </c>
      <c r="O51" s="7">
        <v>0.0</v>
      </c>
      <c r="P51" s="7">
        <v>0.0</v>
      </c>
      <c r="Q51" s="8">
        <f t="shared" si="2"/>
        <v>32</v>
      </c>
    </row>
    <row r="52">
      <c r="A52" s="6" t="s">
        <v>115</v>
      </c>
      <c r="B52" s="7" t="s">
        <v>116</v>
      </c>
      <c r="C52" s="7">
        <v>5.0</v>
      </c>
      <c r="D52" s="7">
        <v>0.0</v>
      </c>
      <c r="E52" s="7">
        <v>5.0</v>
      </c>
      <c r="F52" s="7">
        <v>4.0</v>
      </c>
      <c r="G52" s="7">
        <v>4.0</v>
      </c>
      <c r="H52" s="7">
        <v>4.0</v>
      </c>
      <c r="I52" s="7">
        <v>0.0</v>
      </c>
      <c r="J52" s="7">
        <v>4.0</v>
      </c>
      <c r="K52" s="7">
        <v>4.0</v>
      </c>
      <c r="L52" s="7">
        <v>0.0</v>
      </c>
      <c r="M52" s="7">
        <v>0.0</v>
      </c>
      <c r="N52" s="7">
        <v>0.0</v>
      </c>
      <c r="O52" s="7">
        <v>10.0</v>
      </c>
      <c r="P52" s="7">
        <v>0.0</v>
      </c>
      <c r="Q52" s="8">
        <f t="shared" si="2"/>
        <v>40</v>
      </c>
    </row>
    <row r="53">
      <c r="A53" s="6" t="s">
        <v>117</v>
      </c>
      <c r="B53" s="7" t="s">
        <v>118</v>
      </c>
      <c r="C53" s="7">
        <v>0.0</v>
      </c>
      <c r="D53" s="7">
        <v>0.0</v>
      </c>
      <c r="E53" s="7">
        <v>0.0</v>
      </c>
      <c r="F53" s="7">
        <v>0.0</v>
      </c>
      <c r="G53" s="7">
        <v>0.0</v>
      </c>
      <c r="H53" s="7">
        <v>0.0</v>
      </c>
      <c r="I53" s="7">
        <v>0.0</v>
      </c>
      <c r="J53" s="7">
        <v>0.0</v>
      </c>
      <c r="K53" s="7">
        <v>0.0</v>
      </c>
      <c r="L53" s="7">
        <v>0.0</v>
      </c>
      <c r="M53" s="7">
        <v>0.0</v>
      </c>
      <c r="N53" s="7">
        <v>0.0</v>
      </c>
      <c r="O53" s="7">
        <v>0.0</v>
      </c>
      <c r="P53" s="7">
        <v>0.0</v>
      </c>
      <c r="Q53" s="8">
        <f t="shared" si="2"/>
        <v>0</v>
      </c>
    </row>
    <row r="54">
      <c r="A54" s="6" t="s">
        <v>119</v>
      </c>
      <c r="B54" s="7" t="s">
        <v>120</v>
      </c>
      <c r="C54" s="7">
        <v>0.0</v>
      </c>
      <c r="D54" s="7">
        <v>0.0</v>
      </c>
      <c r="E54" s="7">
        <v>4.0</v>
      </c>
      <c r="F54" s="7">
        <v>7.0</v>
      </c>
      <c r="G54" s="7">
        <v>4.0</v>
      </c>
      <c r="H54" s="7">
        <v>10.0</v>
      </c>
      <c r="I54" s="7">
        <v>4.0</v>
      </c>
      <c r="J54" s="7">
        <v>0.0</v>
      </c>
      <c r="K54" s="7">
        <v>4.0</v>
      </c>
      <c r="L54" s="7">
        <v>7.0</v>
      </c>
      <c r="M54" s="7">
        <v>7.0</v>
      </c>
      <c r="N54" s="7">
        <v>4.0</v>
      </c>
      <c r="O54" s="7">
        <v>6.0</v>
      </c>
      <c r="P54" s="7">
        <v>6.0</v>
      </c>
      <c r="Q54" s="8">
        <f t="shared" si="2"/>
        <v>63</v>
      </c>
    </row>
    <row r="55">
      <c r="A55" s="6" t="s">
        <v>121</v>
      </c>
      <c r="B55" s="7" t="s">
        <v>122</v>
      </c>
      <c r="C55" s="7">
        <v>4.0</v>
      </c>
      <c r="D55" s="7">
        <v>0.0</v>
      </c>
      <c r="E55" s="7">
        <v>0.0</v>
      </c>
      <c r="F55" s="7">
        <v>4.0</v>
      </c>
      <c r="G55" s="7">
        <v>4.0</v>
      </c>
      <c r="H55" s="7">
        <v>6.0</v>
      </c>
      <c r="I55" s="7">
        <v>0.0</v>
      </c>
      <c r="J55" s="7">
        <v>10.0</v>
      </c>
      <c r="K55" s="7">
        <v>4.0</v>
      </c>
      <c r="L55" s="7">
        <v>6.0</v>
      </c>
      <c r="M55" s="7">
        <v>0.0</v>
      </c>
      <c r="N55" s="7">
        <v>4.0</v>
      </c>
      <c r="O55" s="7">
        <v>0.0</v>
      </c>
      <c r="P55" s="7">
        <v>0.0</v>
      </c>
      <c r="Q55" s="8">
        <f t="shared" si="2"/>
        <v>42</v>
      </c>
    </row>
    <row r="56">
      <c r="A56" s="6" t="s">
        <v>123</v>
      </c>
      <c r="B56" s="7" t="s">
        <v>124</v>
      </c>
      <c r="C56" s="7">
        <v>0.0</v>
      </c>
      <c r="D56" s="7">
        <v>0.0</v>
      </c>
      <c r="E56" s="7">
        <v>0.0</v>
      </c>
      <c r="F56" s="7">
        <v>0.0</v>
      </c>
      <c r="G56" s="7">
        <v>0.0</v>
      </c>
      <c r="H56" s="7">
        <v>0.0</v>
      </c>
      <c r="I56" s="7">
        <v>0.0</v>
      </c>
      <c r="J56" s="7">
        <v>0.0</v>
      </c>
      <c r="K56" s="7">
        <v>0.0</v>
      </c>
      <c r="L56" s="7">
        <v>0.0</v>
      </c>
      <c r="M56" s="7">
        <v>0.0</v>
      </c>
      <c r="N56" s="7">
        <v>0.0</v>
      </c>
      <c r="O56" s="7">
        <v>0.0</v>
      </c>
      <c r="P56" s="7">
        <v>0.0</v>
      </c>
      <c r="Q56" s="8">
        <f t="shared" si="2"/>
        <v>0</v>
      </c>
    </row>
    <row r="57">
      <c r="A57" s="6" t="s">
        <v>125</v>
      </c>
      <c r="B57" s="7" t="s">
        <v>126</v>
      </c>
      <c r="C57" s="7">
        <v>0.0</v>
      </c>
      <c r="D57" s="7">
        <v>5.0</v>
      </c>
      <c r="E57" s="7">
        <v>10.0</v>
      </c>
      <c r="F57" s="7">
        <v>4.0</v>
      </c>
      <c r="G57" s="7">
        <v>0.0</v>
      </c>
      <c r="H57" s="7">
        <v>0.0</v>
      </c>
      <c r="I57" s="7">
        <v>0.0</v>
      </c>
      <c r="J57" s="7">
        <v>0.0</v>
      </c>
      <c r="K57" s="7">
        <v>0.0</v>
      </c>
      <c r="L57" s="7">
        <v>0.0</v>
      </c>
      <c r="M57" s="7">
        <v>0.0</v>
      </c>
      <c r="N57" s="7">
        <v>0.0</v>
      </c>
      <c r="O57" s="7">
        <v>0.0</v>
      </c>
      <c r="P57" s="7">
        <v>0.0</v>
      </c>
      <c r="Q57" s="8">
        <f t="shared" si="2"/>
        <v>19</v>
      </c>
    </row>
    <row r="58">
      <c r="A58" s="6" t="s">
        <v>127</v>
      </c>
      <c r="B58" s="7" t="s">
        <v>128</v>
      </c>
      <c r="C58" s="7">
        <v>0.0</v>
      </c>
      <c r="D58" s="7">
        <v>0.0</v>
      </c>
      <c r="E58" s="7">
        <v>6.0</v>
      </c>
      <c r="F58" s="7">
        <v>0.0</v>
      </c>
      <c r="G58" s="7">
        <v>0.0</v>
      </c>
      <c r="H58" s="7">
        <v>0.0</v>
      </c>
      <c r="I58" s="7">
        <v>0.0</v>
      </c>
      <c r="J58" s="7">
        <v>0.0</v>
      </c>
      <c r="K58" s="7">
        <v>0.0</v>
      </c>
      <c r="L58" s="7">
        <v>0.0</v>
      </c>
      <c r="M58" s="7">
        <v>0.0</v>
      </c>
      <c r="N58" s="7">
        <v>0.0</v>
      </c>
      <c r="O58" s="7">
        <v>0.0</v>
      </c>
      <c r="P58" s="7">
        <v>0.0</v>
      </c>
      <c r="Q58" s="8">
        <f t="shared" si="2"/>
        <v>6</v>
      </c>
    </row>
    <row r="59">
      <c r="A59" s="6" t="s">
        <v>129</v>
      </c>
      <c r="B59" s="7" t="s">
        <v>130</v>
      </c>
      <c r="C59" s="7">
        <v>0.0</v>
      </c>
      <c r="D59" s="7">
        <v>0.0</v>
      </c>
      <c r="E59" s="7">
        <v>0.0</v>
      </c>
      <c r="F59" s="7">
        <v>0.0</v>
      </c>
      <c r="G59" s="7">
        <v>0.0</v>
      </c>
      <c r="H59" s="7">
        <v>0.0</v>
      </c>
      <c r="I59" s="7">
        <v>0.0</v>
      </c>
      <c r="J59" s="7">
        <v>0.0</v>
      </c>
      <c r="K59" s="7">
        <v>0.0</v>
      </c>
      <c r="L59" s="7">
        <v>0.0</v>
      </c>
      <c r="M59" s="7">
        <v>0.0</v>
      </c>
      <c r="N59" s="7">
        <v>0.0</v>
      </c>
      <c r="O59" s="7">
        <v>0.0</v>
      </c>
      <c r="P59" s="7">
        <v>0.0</v>
      </c>
      <c r="Q59" s="8">
        <f t="shared" si="2"/>
        <v>0</v>
      </c>
    </row>
    <row r="60">
      <c r="A60" s="6" t="s">
        <v>131</v>
      </c>
      <c r="B60" s="7" t="s">
        <v>132</v>
      </c>
      <c r="C60" s="7">
        <v>8.0</v>
      </c>
      <c r="D60" s="7">
        <v>0.0</v>
      </c>
      <c r="E60" s="7">
        <v>8.0</v>
      </c>
      <c r="F60" s="7">
        <v>8.0</v>
      </c>
      <c r="G60" s="7">
        <v>8.0</v>
      </c>
      <c r="H60" s="7">
        <v>10.0</v>
      </c>
      <c r="I60" s="7">
        <v>7.0</v>
      </c>
      <c r="J60" s="7">
        <v>9.0</v>
      </c>
      <c r="K60" s="7">
        <v>9.0</v>
      </c>
      <c r="L60" s="7">
        <v>10.0</v>
      </c>
      <c r="M60" s="7">
        <v>10.0</v>
      </c>
      <c r="N60" s="7">
        <v>9.0</v>
      </c>
      <c r="O60" s="7">
        <v>9.0</v>
      </c>
      <c r="P60" s="7">
        <v>7.0</v>
      </c>
      <c r="Q60" s="8">
        <f t="shared" si="2"/>
        <v>112</v>
      </c>
    </row>
    <row r="61">
      <c r="A61" s="6" t="s">
        <v>133</v>
      </c>
      <c r="B61" s="7" t="s">
        <v>134</v>
      </c>
      <c r="C61" s="7">
        <v>0.0</v>
      </c>
      <c r="D61" s="7">
        <v>8.0</v>
      </c>
      <c r="E61" s="7">
        <v>6.0</v>
      </c>
      <c r="F61" s="7">
        <v>4.0</v>
      </c>
      <c r="G61" s="7">
        <v>0.0</v>
      </c>
      <c r="H61" s="7">
        <v>0.0</v>
      </c>
      <c r="I61" s="7">
        <v>0.0</v>
      </c>
      <c r="J61" s="7">
        <v>0.0</v>
      </c>
      <c r="K61" s="7">
        <v>4.0</v>
      </c>
      <c r="L61" s="7">
        <v>4.0</v>
      </c>
      <c r="M61" s="7">
        <v>4.0</v>
      </c>
      <c r="N61" s="7">
        <v>4.0</v>
      </c>
      <c r="O61" s="7">
        <v>4.0</v>
      </c>
      <c r="P61" s="7">
        <v>0.0</v>
      </c>
      <c r="Q61" s="8">
        <f t="shared" si="2"/>
        <v>38</v>
      </c>
    </row>
    <row r="62">
      <c r="A62" s="6" t="s">
        <v>135</v>
      </c>
      <c r="B62" s="7" t="s">
        <v>136</v>
      </c>
      <c r="C62" s="7">
        <v>10.0</v>
      </c>
      <c r="D62" s="7">
        <v>10.0</v>
      </c>
      <c r="E62" s="7">
        <v>10.0</v>
      </c>
      <c r="F62" s="7">
        <v>10.0</v>
      </c>
      <c r="G62" s="7">
        <v>0.0</v>
      </c>
      <c r="H62" s="7">
        <v>10.0</v>
      </c>
      <c r="I62" s="7">
        <v>8.0</v>
      </c>
      <c r="J62" s="7">
        <v>10.0</v>
      </c>
      <c r="K62" s="7">
        <v>10.0</v>
      </c>
      <c r="L62" s="7">
        <v>10.0</v>
      </c>
      <c r="M62" s="7">
        <v>0.0</v>
      </c>
      <c r="N62" s="7">
        <v>0.0</v>
      </c>
      <c r="O62" s="7">
        <v>0.0</v>
      </c>
      <c r="P62" s="7">
        <v>8.0</v>
      </c>
      <c r="Q62" s="8">
        <f t="shared" si="2"/>
        <v>96</v>
      </c>
    </row>
    <row r="63">
      <c r="A63" s="6" t="s">
        <v>137</v>
      </c>
      <c r="B63" s="7" t="s">
        <v>138</v>
      </c>
      <c r="C63" s="7">
        <v>0.0</v>
      </c>
      <c r="D63" s="7">
        <v>0.0</v>
      </c>
      <c r="E63" s="7">
        <v>0.0</v>
      </c>
      <c r="F63" s="7">
        <v>0.0</v>
      </c>
      <c r="G63" s="7">
        <v>0.0</v>
      </c>
      <c r="H63" s="7">
        <v>0.0</v>
      </c>
      <c r="I63" s="7">
        <v>0.0</v>
      </c>
      <c r="J63" s="7">
        <v>0.0</v>
      </c>
      <c r="K63" s="7">
        <v>0.0</v>
      </c>
      <c r="L63" s="7">
        <v>0.0</v>
      </c>
      <c r="M63" s="7">
        <v>0.0</v>
      </c>
      <c r="N63" s="7">
        <v>0.0</v>
      </c>
      <c r="O63" s="7">
        <v>0.0</v>
      </c>
      <c r="P63" s="7">
        <v>0.0</v>
      </c>
      <c r="Q63" s="8">
        <f t="shared" si="2"/>
        <v>0</v>
      </c>
    </row>
    <row r="64">
      <c r="A64" s="6" t="s">
        <v>139</v>
      </c>
      <c r="B64" s="10" t="s">
        <v>140</v>
      </c>
      <c r="C64" s="10">
        <v>0.0</v>
      </c>
      <c r="D64" s="10">
        <v>0.0</v>
      </c>
      <c r="E64" s="10">
        <v>0.0</v>
      </c>
      <c r="F64" s="10">
        <v>0.0</v>
      </c>
      <c r="G64" s="10">
        <v>0.0</v>
      </c>
      <c r="H64" s="10">
        <v>0.0</v>
      </c>
      <c r="I64" s="10">
        <v>0.0</v>
      </c>
      <c r="J64" s="10">
        <v>0.0</v>
      </c>
      <c r="K64" s="10">
        <v>0.0</v>
      </c>
      <c r="L64" s="10">
        <v>0.0</v>
      </c>
      <c r="M64" s="10">
        <v>0.0</v>
      </c>
      <c r="N64" s="10">
        <v>0.0</v>
      </c>
      <c r="O64" s="10">
        <v>0.0</v>
      </c>
      <c r="P64" s="10">
        <v>0.0</v>
      </c>
      <c r="Q64" s="8">
        <f t="shared" si="2"/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1.0"/>
    <col customWidth="1" min="3" max="3" width="9.75"/>
    <col customWidth="1" min="4" max="4" width="9.63"/>
    <col customWidth="1" min="5" max="5" width="9.88"/>
    <col customWidth="1" min="6" max="6" width="10.0"/>
    <col customWidth="1" min="7" max="8" width="9.75"/>
    <col customWidth="1" min="9" max="9" width="11.0"/>
    <col customWidth="1" min="10" max="10" width="12.5"/>
    <col customWidth="1" min="11" max="11" width="14.13"/>
    <col customWidth="1" min="13" max="13" width="8.0"/>
    <col customWidth="1" min="14" max="14" width="18.25"/>
    <col customWidth="1" min="16" max="16" width="3.38"/>
    <col customWidth="1" min="17" max="17" width="3.0"/>
    <col customWidth="1" min="18" max="18" width="2.75"/>
    <col customWidth="1" min="19" max="19" width="2.63"/>
    <col customWidth="1" min="20" max="21" width="3.13"/>
    <col customWidth="1" min="22" max="22" width="4.75"/>
  </cols>
  <sheetData>
    <row r="1">
      <c r="A1" s="3" t="s">
        <v>0</v>
      </c>
      <c r="B1" s="3" t="s">
        <v>1</v>
      </c>
      <c r="C1" s="4">
        <v>1.0</v>
      </c>
      <c r="D1" s="4">
        <v>2.0</v>
      </c>
      <c r="E1" s="4">
        <v>3.0</v>
      </c>
      <c r="F1" s="4">
        <v>4.0</v>
      </c>
      <c r="G1" s="4">
        <v>5.0</v>
      </c>
      <c r="H1" s="4">
        <v>6.0</v>
      </c>
      <c r="I1" s="4" t="s">
        <v>16</v>
      </c>
      <c r="J1" s="4" t="s">
        <v>141</v>
      </c>
      <c r="K1" s="4" t="s">
        <v>142</v>
      </c>
      <c r="L1" s="4" t="s">
        <v>143</v>
      </c>
      <c r="M1" s="5"/>
      <c r="N1" s="4" t="s">
        <v>144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 t="s">
        <v>17</v>
      </c>
      <c r="B2" s="7" t="s">
        <v>18</v>
      </c>
      <c r="C2" s="8">
        <f>LARGE('Cleaned Data '!$C3:$P3,$C$1)</f>
        <v>0</v>
      </c>
      <c r="D2" s="8">
        <f>LARGE('Cleaned Data '!$C3:$P3,$D$1)</f>
        <v>0</v>
      </c>
      <c r="E2" s="8">
        <f>LARGE('Cleaned Data '!$C3:$P3,$E$1)</f>
        <v>0</v>
      </c>
      <c r="F2" s="8">
        <f>LARGE('Cleaned Data '!$C3:$P3,$F$1)</f>
        <v>0</v>
      </c>
      <c r="G2" s="8">
        <f>LARGE('Cleaned Data '!$C3:$P3,$G$1)</f>
        <v>0</v>
      </c>
      <c r="H2" s="8">
        <f>LARGE('Cleaned Data '!$C3:$P3,$H$1)</f>
        <v>0</v>
      </c>
      <c r="I2" s="8">
        <f t="shared" ref="I2:I63" si="1">sum(C2:H2)</f>
        <v>0</v>
      </c>
      <c r="J2" s="8" t="str">
        <f t="shared" ref="J2:J63" si="2">IF(I2=0, "Not Participated","Participated")</f>
        <v>Not Participated</v>
      </c>
      <c r="K2" s="8" t="str">
        <f t="shared" ref="K2:K63" si="3">if(AND(C2&lt;&gt;0,D2&lt;&gt;0,E2&lt;&gt;0,F2&lt;&gt;0,G2&lt;&gt;0,H2&lt;&gt;0),"Active","Not Active")</f>
        <v>Not Active</v>
      </c>
      <c r="L2" s="8" t="str">
        <f t="shared" ref="L2:L63" si="4">if(OR(C2&lt;&gt;0,D2&lt;&gt;0,E2&lt;&gt;0,F2&lt;&gt;0,G2&lt;&gt;0,H2&lt;&gt;0),"Active","Not Active")</f>
        <v>Not Active</v>
      </c>
      <c r="N2" s="10" t="s">
        <v>145</v>
      </c>
      <c r="O2" s="8">
        <f>COUNTIF(J2:J63,"Not Participated")</f>
        <v>21</v>
      </c>
    </row>
    <row r="3">
      <c r="A3" s="6" t="s">
        <v>19</v>
      </c>
      <c r="B3" s="7" t="s">
        <v>20</v>
      </c>
      <c r="C3" s="8">
        <f>LARGE('Cleaned Data '!$C4:$P4,$C$1)</f>
        <v>8</v>
      </c>
      <c r="D3" s="8">
        <f>LARGE('Cleaned Data '!$C4:$P4,$D$1)</f>
        <v>0</v>
      </c>
      <c r="E3" s="8">
        <f>LARGE('Cleaned Data '!$C4:$P4,$E$1)</f>
        <v>0</v>
      </c>
      <c r="F3" s="8">
        <f>LARGE('Cleaned Data '!$C4:$P4,$F$1)</f>
        <v>0</v>
      </c>
      <c r="G3" s="8">
        <f>LARGE('Cleaned Data '!$C4:$P4,$G$1)</f>
        <v>0</v>
      </c>
      <c r="H3" s="8">
        <f>LARGE('Cleaned Data '!$C4:$P4,$H$1)</f>
        <v>0</v>
      </c>
      <c r="I3" s="8">
        <f t="shared" si="1"/>
        <v>8</v>
      </c>
      <c r="J3" s="8" t="str">
        <f t="shared" si="2"/>
        <v>Participated</v>
      </c>
      <c r="K3" s="8" t="str">
        <f t="shared" si="3"/>
        <v>Not Active</v>
      </c>
      <c r="L3" s="8" t="str">
        <f t="shared" si="4"/>
        <v>Active</v>
      </c>
      <c r="N3" s="10" t="s">
        <v>146</v>
      </c>
      <c r="O3" s="8">
        <f>COUNTIF(J3:J64,"Participated")</f>
        <v>41</v>
      </c>
    </row>
    <row r="4">
      <c r="A4" s="9" t="s">
        <v>21</v>
      </c>
      <c r="B4" s="10" t="s">
        <v>22</v>
      </c>
      <c r="C4" s="8">
        <f>LARGE('Cleaned Data '!$C5:$P5,$C$1)</f>
        <v>5</v>
      </c>
      <c r="D4" s="8">
        <f>LARGE('Cleaned Data '!$C5:$P5,$D$1)</f>
        <v>4</v>
      </c>
      <c r="E4" s="8">
        <f>LARGE('Cleaned Data '!$C5:$P5,$E$1)</f>
        <v>4</v>
      </c>
      <c r="F4" s="8">
        <f>LARGE('Cleaned Data '!$C5:$P5,$F$1)</f>
        <v>4</v>
      </c>
      <c r="G4" s="8">
        <f>LARGE('Cleaned Data '!$C5:$P5,$G$1)</f>
        <v>0</v>
      </c>
      <c r="H4" s="8">
        <f>LARGE('Cleaned Data '!$C5:$P5,$H$1)</f>
        <v>0</v>
      </c>
      <c r="I4" s="8">
        <f t="shared" si="1"/>
        <v>17</v>
      </c>
      <c r="J4" s="8" t="str">
        <f t="shared" si="2"/>
        <v>Participated</v>
      </c>
      <c r="K4" s="8" t="str">
        <f t="shared" si="3"/>
        <v>Not Active</v>
      </c>
      <c r="L4" s="8" t="str">
        <f t="shared" si="4"/>
        <v>Active</v>
      </c>
      <c r="N4" s="10" t="s">
        <v>16</v>
      </c>
      <c r="O4" s="8">
        <f>SUM(O2:O3)</f>
        <v>62</v>
      </c>
    </row>
    <row r="5">
      <c r="A5" s="6" t="s">
        <v>23</v>
      </c>
      <c r="B5" s="7" t="s">
        <v>24</v>
      </c>
      <c r="C5" s="8">
        <f>LARGE('Cleaned Data '!$C6:$P6,$C$1)</f>
        <v>0</v>
      </c>
      <c r="D5" s="8">
        <f>LARGE('Cleaned Data '!$C6:$P6,$D$1)</f>
        <v>0</v>
      </c>
      <c r="E5" s="8">
        <f>LARGE('Cleaned Data '!$C6:$P6,$E$1)</f>
        <v>0</v>
      </c>
      <c r="F5" s="8">
        <f>LARGE('Cleaned Data '!$C6:$P6,$F$1)</f>
        <v>0</v>
      </c>
      <c r="G5" s="8">
        <f>LARGE('Cleaned Data '!$C6:$P6,$G$1)</f>
        <v>0</v>
      </c>
      <c r="H5" s="8">
        <f>LARGE('Cleaned Data '!$C6:$P6,$H$1)</f>
        <v>0</v>
      </c>
      <c r="I5" s="8">
        <f t="shared" si="1"/>
        <v>0</v>
      </c>
      <c r="J5" s="8" t="str">
        <f t="shared" si="2"/>
        <v>Not Participated</v>
      </c>
      <c r="K5" s="8" t="str">
        <f t="shared" si="3"/>
        <v>Not Active</v>
      </c>
      <c r="L5" s="8" t="str">
        <f t="shared" si="4"/>
        <v>Not Active</v>
      </c>
    </row>
    <row r="6">
      <c r="A6" s="6" t="s">
        <v>25</v>
      </c>
      <c r="B6" s="7" t="s">
        <v>26</v>
      </c>
      <c r="C6" s="8">
        <f>LARGE('Cleaned Data '!$C7:$P7,$C$1)</f>
        <v>4</v>
      </c>
      <c r="D6" s="8">
        <f>LARGE('Cleaned Data '!$C7:$P7,$D$1)</f>
        <v>4</v>
      </c>
      <c r="E6" s="8">
        <f>LARGE('Cleaned Data '!$C7:$P7,$E$1)</f>
        <v>4</v>
      </c>
      <c r="F6" s="8">
        <f>LARGE('Cleaned Data '!$C7:$P7,$F$1)</f>
        <v>0</v>
      </c>
      <c r="G6" s="8">
        <f>LARGE('Cleaned Data '!$C7:$P7,$G$1)</f>
        <v>0</v>
      </c>
      <c r="H6" s="8">
        <f>LARGE('Cleaned Data '!$C7:$P7,$H$1)</f>
        <v>0</v>
      </c>
      <c r="I6" s="8">
        <f t="shared" si="1"/>
        <v>12</v>
      </c>
      <c r="J6" s="8" t="str">
        <f t="shared" si="2"/>
        <v>Participated</v>
      </c>
      <c r="K6" s="8" t="str">
        <f t="shared" si="3"/>
        <v>Not Active</v>
      </c>
      <c r="L6" s="8" t="str">
        <f t="shared" si="4"/>
        <v>Active</v>
      </c>
      <c r="N6" s="4" t="s">
        <v>147</v>
      </c>
      <c r="P6" s="9"/>
      <c r="Q6" s="9"/>
      <c r="R6" s="9"/>
    </row>
    <row r="7">
      <c r="A7" s="6" t="s">
        <v>27</v>
      </c>
      <c r="B7" s="7" t="s">
        <v>28</v>
      </c>
      <c r="C7" s="8">
        <f>LARGE('Cleaned Data '!$C8:$P8,$C$1)</f>
        <v>6</v>
      </c>
      <c r="D7" s="8">
        <f>LARGE('Cleaned Data '!$C8:$P8,$D$1)</f>
        <v>6</v>
      </c>
      <c r="E7" s="8">
        <f>LARGE('Cleaned Data '!$C8:$P8,$E$1)</f>
        <v>6</v>
      </c>
      <c r="F7" s="8">
        <f>LARGE('Cleaned Data '!$C8:$P8,$F$1)</f>
        <v>6</v>
      </c>
      <c r="G7" s="8">
        <f>LARGE('Cleaned Data '!$C8:$P8,$G$1)</f>
        <v>4</v>
      </c>
      <c r="H7" s="8">
        <f>LARGE('Cleaned Data '!$C8:$P8,$H$1)</f>
        <v>4</v>
      </c>
      <c r="I7" s="8">
        <f t="shared" si="1"/>
        <v>32</v>
      </c>
      <c r="J7" s="8" t="str">
        <f t="shared" si="2"/>
        <v>Participated</v>
      </c>
      <c r="K7" s="8" t="str">
        <f t="shared" si="3"/>
        <v>Active</v>
      </c>
      <c r="L7" s="8" t="str">
        <f t="shared" si="4"/>
        <v>Active</v>
      </c>
      <c r="N7" s="10" t="s">
        <v>148</v>
      </c>
      <c r="O7" s="10" t="s">
        <v>39</v>
      </c>
    </row>
    <row r="8">
      <c r="A8" s="6" t="s">
        <v>29</v>
      </c>
      <c r="B8" s="7" t="s">
        <v>30</v>
      </c>
      <c r="C8" s="8">
        <f>LARGE('Cleaned Data '!$C9:$P9,$C$1)</f>
        <v>10</v>
      </c>
      <c r="D8" s="8">
        <f>LARGE('Cleaned Data '!$C9:$P9,$D$1)</f>
        <v>8</v>
      </c>
      <c r="E8" s="8">
        <f>LARGE('Cleaned Data '!$C9:$P9,$E$1)</f>
        <v>6</v>
      </c>
      <c r="F8" s="8">
        <f>LARGE('Cleaned Data '!$C9:$P9,$F$1)</f>
        <v>6</v>
      </c>
      <c r="G8" s="8">
        <f>LARGE('Cleaned Data '!$C9:$P9,$G$1)</f>
        <v>6</v>
      </c>
      <c r="H8" s="8">
        <f>LARGE('Cleaned Data '!$C9:$P9,$H$1)</f>
        <v>6</v>
      </c>
      <c r="I8" s="8">
        <f t="shared" si="1"/>
        <v>42</v>
      </c>
      <c r="J8" s="8" t="str">
        <f t="shared" si="2"/>
        <v>Participated</v>
      </c>
      <c r="K8" s="8" t="str">
        <f t="shared" si="3"/>
        <v>Active</v>
      </c>
      <c r="L8" s="8" t="str">
        <f t="shared" si="4"/>
        <v>Active</v>
      </c>
      <c r="N8" s="4">
        <v>1.0</v>
      </c>
      <c r="O8" s="8">
        <f t="shared" ref="O8:O12" si="5">INDEX($A$1:$H$63,Match($O$7,$A$1:$A$63,0),Match(N8,$A$1:$H$1,0))</f>
        <v>4</v>
      </c>
    </row>
    <row r="9">
      <c r="A9" s="6" t="s">
        <v>31</v>
      </c>
      <c r="B9" s="7" t="s">
        <v>32</v>
      </c>
      <c r="C9" s="8">
        <f>LARGE('Cleaned Data '!$C10:$P10,$C$1)</f>
        <v>10</v>
      </c>
      <c r="D9" s="8">
        <f>LARGE('Cleaned Data '!$C10:$P10,$D$1)</f>
        <v>10</v>
      </c>
      <c r="E9" s="8">
        <f>LARGE('Cleaned Data '!$C10:$P10,$E$1)</f>
        <v>9</v>
      </c>
      <c r="F9" s="8">
        <f>LARGE('Cleaned Data '!$C10:$P10,$F$1)</f>
        <v>9</v>
      </c>
      <c r="G9" s="8">
        <f>LARGE('Cleaned Data '!$C10:$P10,$G$1)</f>
        <v>9</v>
      </c>
      <c r="H9" s="8">
        <f>LARGE('Cleaned Data '!$C10:$P10,$H$1)</f>
        <v>8</v>
      </c>
      <c r="I9" s="8">
        <f t="shared" si="1"/>
        <v>55</v>
      </c>
      <c r="J9" s="8" t="str">
        <f t="shared" si="2"/>
        <v>Participated</v>
      </c>
      <c r="K9" s="8" t="str">
        <f t="shared" si="3"/>
        <v>Active</v>
      </c>
      <c r="L9" s="8" t="str">
        <f t="shared" si="4"/>
        <v>Active</v>
      </c>
      <c r="N9" s="10">
        <v>2.0</v>
      </c>
      <c r="O9" s="8">
        <f t="shared" si="5"/>
        <v>4</v>
      </c>
    </row>
    <row r="10">
      <c r="A10" s="6" t="s">
        <v>33</v>
      </c>
      <c r="B10" s="7" t="s">
        <v>34</v>
      </c>
      <c r="C10" s="8">
        <f>LARGE('Cleaned Data '!$C11:$P11,$C$1)</f>
        <v>4</v>
      </c>
      <c r="D10" s="8">
        <f>LARGE('Cleaned Data '!$C11:$P11,$D$1)</f>
        <v>4</v>
      </c>
      <c r="E10" s="8">
        <f>LARGE('Cleaned Data '!$C11:$P11,$E$1)</f>
        <v>0</v>
      </c>
      <c r="F10" s="8">
        <f>LARGE('Cleaned Data '!$C11:$P11,$F$1)</f>
        <v>0</v>
      </c>
      <c r="G10" s="8">
        <f>LARGE('Cleaned Data '!$C11:$P11,$G$1)</f>
        <v>0</v>
      </c>
      <c r="H10" s="8">
        <f>LARGE('Cleaned Data '!$C11:$P11,$H$1)</f>
        <v>0</v>
      </c>
      <c r="I10" s="8">
        <f t="shared" si="1"/>
        <v>8</v>
      </c>
      <c r="J10" s="8" t="str">
        <f t="shared" si="2"/>
        <v>Participated</v>
      </c>
      <c r="K10" s="8" t="str">
        <f t="shared" si="3"/>
        <v>Not Active</v>
      </c>
      <c r="L10" s="8" t="str">
        <f t="shared" si="4"/>
        <v>Active</v>
      </c>
      <c r="N10" s="11">
        <v>3.0</v>
      </c>
      <c r="O10" s="8">
        <f t="shared" si="5"/>
        <v>0</v>
      </c>
    </row>
    <row r="11">
      <c r="A11" s="6" t="s">
        <v>35</v>
      </c>
      <c r="B11" s="7" t="s">
        <v>36</v>
      </c>
      <c r="C11" s="8">
        <f>LARGE('Cleaned Data '!$C12:$P12,$C$1)</f>
        <v>8</v>
      </c>
      <c r="D11" s="8">
        <f>LARGE('Cleaned Data '!$C12:$P12,$D$1)</f>
        <v>8</v>
      </c>
      <c r="E11" s="8">
        <f>LARGE('Cleaned Data '!$C12:$P12,$E$1)</f>
        <v>7</v>
      </c>
      <c r="F11" s="8">
        <f>LARGE('Cleaned Data '!$C12:$P12,$F$1)</f>
        <v>7</v>
      </c>
      <c r="G11" s="8">
        <f>LARGE('Cleaned Data '!$C12:$P12,$G$1)</f>
        <v>6</v>
      </c>
      <c r="H11" s="8">
        <f>LARGE('Cleaned Data '!$C12:$P12,$H$1)</f>
        <v>6</v>
      </c>
      <c r="I11" s="8">
        <f t="shared" si="1"/>
        <v>42</v>
      </c>
      <c r="J11" s="8" t="str">
        <f t="shared" si="2"/>
        <v>Participated</v>
      </c>
      <c r="K11" s="8" t="str">
        <f t="shared" si="3"/>
        <v>Active</v>
      </c>
      <c r="L11" s="8" t="str">
        <f t="shared" si="4"/>
        <v>Active</v>
      </c>
      <c r="N11" s="11">
        <v>4.0</v>
      </c>
      <c r="O11" s="8">
        <f t="shared" si="5"/>
        <v>0</v>
      </c>
    </row>
    <row r="12">
      <c r="A12" s="6" t="s">
        <v>37</v>
      </c>
      <c r="B12" s="7" t="s">
        <v>38</v>
      </c>
      <c r="C12" s="8">
        <f>LARGE('Cleaned Data '!$C13:$P13,$C$1)</f>
        <v>6</v>
      </c>
      <c r="D12" s="8">
        <f>LARGE('Cleaned Data '!$C13:$P13,$D$1)</f>
        <v>6</v>
      </c>
      <c r="E12" s="8">
        <f>LARGE('Cleaned Data '!$C13:$P13,$E$1)</f>
        <v>6</v>
      </c>
      <c r="F12" s="8">
        <f>LARGE('Cleaned Data '!$C13:$P13,$F$1)</f>
        <v>6</v>
      </c>
      <c r="G12" s="8">
        <f>LARGE('Cleaned Data '!$C13:$P13,$G$1)</f>
        <v>5</v>
      </c>
      <c r="H12" s="8">
        <f>LARGE('Cleaned Data '!$C13:$P13,$H$1)</f>
        <v>0</v>
      </c>
      <c r="I12" s="8">
        <f t="shared" si="1"/>
        <v>29</v>
      </c>
      <c r="J12" s="8" t="str">
        <f t="shared" si="2"/>
        <v>Participated</v>
      </c>
      <c r="K12" s="8" t="str">
        <f t="shared" si="3"/>
        <v>Not Active</v>
      </c>
      <c r="L12" s="8" t="str">
        <f t="shared" si="4"/>
        <v>Active</v>
      </c>
      <c r="N12" s="11">
        <v>5.0</v>
      </c>
      <c r="O12" s="8">
        <f t="shared" si="5"/>
        <v>0</v>
      </c>
    </row>
    <row r="13">
      <c r="A13" s="6" t="s">
        <v>39</v>
      </c>
      <c r="B13" s="7" t="s">
        <v>40</v>
      </c>
      <c r="C13" s="8">
        <f>LARGE('Cleaned Data '!$C14:$P14,$C$1)</f>
        <v>4</v>
      </c>
      <c r="D13" s="8">
        <f>LARGE('Cleaned Data '!$C14:$P14,$D$1)</f>
        <v>4</v>
      </c>
      <c r="E13" s="8">
        <f>LARGE('Cleaned Data '!$C14:$P14,$E$1)</f>
        <v>0</v>
      </c>
      <c r="F13" s="8">
        <f>LARGE('Cleaned Data '!$C14:$P14,$F$1)</f>
        <v>0</v>
      </c>
      <c r="G13" s="8">
        <f>LARGE('Cleaned Data '!$C14:$P14,$G$1)</f>
        <v>0</v>
      </c>
      <c r="H13" s="8">
        <f>LARGE('Cleaned Data '!$C14:$P14,$H$1)</f>
        <v>0</v>
      </c>
      <c r="I13" s="8">
        <f t="shared" si="1"/>
        <v>8</v>
      </c>
      <c r="J13" s="8" t="str">
        <f t="shared" si="2"/>
        <v>Participated</v>
      </c>
      <c r="K13" s="8" t="str">
        <f t="shared" si="3"/>
        <v>Not Active</v>
      </c>
      <c r="L13" s="8" t="str">
        <f t="shared" si="4"/>
        <v>Active</v>
      </c>
      <c r="N13" s="10">
        <v>6.0</v>
      </c>
      <c r="O13" s="8">
        <f t="shared" ref="O13:O14" si="6">INDEX($A$1:$I$63,Match($O$7,$A$1:$A$63,0),Match(N13,$A$1:$I$1,0))</f>
        <v>0</v>
      </c>
    </row>
    <row r="14">
      <c r="A14" s="6" t="s">
        <v>41</v>
      </c>
      <c r="B14" s="7" t="s">
        <v>42</v>
      </c>
      <c r="C14" s="8">
        <f>LARGE('Cleaned Data '!$C15:$P15,$C$1)</f>
        <v>4</v>
      </c>
      <c r="D14" s="8">
        <f>LARGE('Cleaned Data '!$C15:$P15,$D$1)</f>
        <v>4</v>
      </c>
      <c r="E14" s="8">
        <f>LARGE('Cleaned Data '!$C15:$P15,$E$1)</f>
        <v>4</v>
      </c>
      <c r="F14" s="8">
        <f>LARGE('Cleaned Data '!$C15:$P15,$F$1)</f>
        <v>4</v>
      </c>
      <c r="G14" s="8">
        <f>LARGE('Cleaned Data '!$C15:$P15,$G$1)</f>
        <v>4</v>
      </c>
      <c r="H14" s="8">
        <f>LARGE('Cleaned Data '!$C15:$P15,$H$1)</f>
        <v>0</v>
      </c>
      <c r="I14" s="8">
        <f t="shared" si="1"/>
        <v>20</v>
      </c>
      <c r="J14" s="8" t="str">
        <f t="shared" si="2"/>
        <v>Participated</v>
      </c>
      <c r="K14" s="8" t="str">
        <f t="shared" si="3"/>
        <v>Not Active</v>
      </c>
      <c r="L14" s="8" t="str">
        <f t="shared" si="4"/>
        <v>Active</v>
      </c>
      <c r="N14" s="10" t="s">
        <v>16</v>
      </c>
      <c r="O14" s="8">
        <f t="shared" si="6"/>
        <v>8</v>
      </c>
    </row>
    <row r="15">
      <c r="A15" s="6" t="s">
        <v>43</v>
      </c>
      <c r="B15" s="7" t="s">
        <v>44</v>
      </c>
      <c r="C15" s="8">
        <f>LARGE('Cleaned Data '!$C16:$P16,$C$1)</f>
        <v>7</v>
      </c>
      <c r="D15" s="8">
        <f>LARGE('Cleaned Data '!$C16:$P16,$D$1)</f>
        <v>6</v>
      </c>
      <c r="E15" s="8">
        <f>LARGE('Cleaned Data '!$C16:$P16,$E$1)</f>
        <v>6</v>
      </c>
      <c r="F15" s="8">
        <f>LARGE('Cleaned Data '!$C16:$P16,$F$1)</f>
        <v>6</v>
      </c>
      <c r="G15" s="8">
        <f>LARGE('Cleaned Data '!$C16:$P16,$G$1)</f>
        <v>5</v>
      </c>
      <c r="H15" s="8">
        <f>LARGE('Cleaned Data '!$C16:$P16,$H$1)</f>
        <v>5</v>
      </c>
      <c r="I15" s="8">
        <f t="shared" si="1"/>
        <v>35</v>
      </c>
      <c r="J15" s="8" t="str">
        <f t="shared" si="2"/>
        <v>Participated</v>
      </c>
      <c r="K15" s="8" t="str">
        <f t="shared" si="3"/>
        <v>Active</v>
      </c>
      <c r="L15" s="8" t="str">
        <f t="shared" si="4"/>
        <v>Active</v>
      </c>
    </row>
    <row r="16">
      <c r="A16" s="6" t="s">
        <v>45</v>
      </c>
      <c r="B16" s="7" t="s">
        <v>46</v>
      </c>
      <c r="C16" s="8">
        <f>LARGE('Cleaned Data '!$C17:$P17,$C$1)</f>
        <v>0</v>
      </c>
      <c r="D16" s="8">
        <f>LARGE('Cleaned Data '!$C17:$P17,$D$1)</f>
        <v>0</v>
      </c>
      <c r="E16" s="8">
        <f>LARGE('Cleaned Data '!$C17:$P17,$E$1)</f>
        <v>0</v>
      </c>
      <c r="F16" s="8">
        <f>LARGE('Cleaned Data '!$C17:$P17,$F$1)</f>
        <v>0</v>
      </c>
      <c r="G16" s="8">
        <f>LARGE('Cleaned Data '!$C17:$P17,$G$1)</f>
        <v>0</v>
      </c>
      <c r="H16" s="8">
        <f>LARGE('Cleaned Data '!$C17:$P17,$H$1)</f>
        <v>0</v>
      </c>
      <c r="I16" s="8">
        <f t="shared" si="1"/>
        <v>0</v>
      </c>
      <c r="J16" s="8" t="str">
        <f t="shared" si="2"/>
        <v>Not Participated</v>
      </c>
      <c r="K16" s="8" t="str">
        <f t="shared" si="3"/>
        <v>Not Active</v>
      </c>
      <c r="L16" s="8" t="str">
        <f t="shared" si="4"/>
        <v>Not Active</v>
      </c>
      <c r="N16" s="4" t="s">
        <v>149</v>
      </c>
    </row>
    <row r="17">
      <c r="A17" s="6" t="s">
        <v>47</v>
      </c>
      <c r="B17" s="7" t="s">
        <v>48</v>
      </c>
      <c r="C17" s="8">
        <f>LARGE('Cleaned Data '!$C18:$P18,$C$1)</f>
        <v>5</v>
      </c>
      <c r="D17" s="8">
        <f>LARGE('Cleaned Data '!$C18:$P18,$D$1)</f>
        <v>5</v>
      </c>
      <c r="E17" s="8">
        <f>LARGE('Cleaned Data '!$C18:$P18,$E$1)</f>
        <v>4</v>
      </c>
      <c r="F17" s="8">
        <f>LARGE('Cleaned Data '!$C18:$P18,$F$1)</f>
        <v>4</v>
      </c>
      <c r="G17" s="8">
        <f>LARGE('Cleaned Data '!$C18:$P18,$G$1)</f>
        <v>4</v>
      </c>
      <c r="H17" s="8">
        <f>LARGE('Cleaned Data '!$C18:$P18,$H$1)</f>
        <v>4</v>
      </c>
      <c r="I17" s="8">
        <f t="shared" si="1"/>
        <v>26</v>
      </c>
      <c r="J17" s="8" t="str">
        <f t="shared" si="2"/>
        <v>Participated</v>
      </c>
      <c r="K17" s="8" t="str">
        <f t="shared" si="3"/>
        <v>Active</v>
      </c>
      <c r="L17" s="8" t="str">
        <f t="shared" si="4"/>
        <v>Active</v>
      </c>
      <c r="N17" s="12" t="str">
        <f t="array" ref="N17:W17">XLOOKUP(O7,A1:A63,A1:J63,N8,0)</f>
        <v>Pallavi .P</v>
      </c>
      <c r="O17" s="12" t="s">
        <v>40</v>
      </c>
      <c r="P17" s="12">
        <v>4.0</v>
      </c>
      <c r="Q17" s="12">
        <v>4.0</v>
      </c>
      <c r="R17" s="12">
        <v>0.0</v>
      </c>
      <c r="S17" s="12">
        <v>0.0</v>
      </c>
      <c r="T17" s="12">
        <v>0.0</v>
      </c>
      <c r="U17" s="12">
        <v>0.0</v>
      </c>
      <c r="V17" s="12">
        <v>8.0</v>
      </c>
      <c r="W17" s="12" t="s">
        <v>146</v>
      </c>
    </row>
    <row r="18">
      <c r="A18" s="6" t="s">
        <v>49</v>
      </c>
      <c r="B18" s="7" t="s">
        <v>50</v>
      </c>
      <c r="C18" s="8">
        <f>LARGE('Cleaned Data '!$C19:$P19,$C$1)</f>
        <v>4</v>
      </c>
      <c r="D18" s="8">
        <f>LARGE('Cleaned Data '!$C19:$P19,$D$1)</f>
        <v>0</v>
      </c>
      <c r="E18" s="8">
        <f>LARGE('Cleaned Data '!$C19:$P19,$E$1)</f>
        <v>0</v>
      </c>
      <c r="F18" s="8">
        <f>LARGE('Cleaned Data '!$C19:$P19,$F$1)</f>
        <v>0</v>
      </c>
      <c r="G18" s="8">
        <f>LARGE('Cleaned Data '!$C19:$P19,$G$1)</f>
        <v>0</v>
      </c>
      <c r="H18" s="8">
        <f>LARGE('Cleaned Data '!$C19:$P19,$H$1)</f>
        <v>0</v>
      </c>
      <c r="I18" s="8">
        <f t="shared" si="1"/>
        <v>4</v>
      </c>
      <c r="J18" s="8" t="str">
        <f t="shared" si="2"/>
        <v>Participated</v>
      </c>
      <c r="K18" s="8" t="str">
        <f t="shared" si="3"/>
        <v>Not Active</v>
      </c>
      <c r="L18" s="8" t="str">
        <f t="shared" si="4"/>
        <v>Active</v>
      </c>
      <c r="N18" s="12">
        <f t="array" ref="N18">XLOOKUP(O7,A1:A63,I1:I63,0)</f>
        <v>8</v>
      </c>
    </row>
    <row r="19">
      <c r="A19" s="6" t="s">
        <v>51</v>
      </c>
      <c r="B19" s="7" t="s">
        <v>52</v>
      </c>
      <c r="C19" s="8">
        <f>LARGE('Cleaned Data '!$C20:$P20,$C$1)</f>
        <v>0</v>
      </c>
      <c r="D19" s="8">
        <f>LARGE('Cleaned Data '!$C20:$P20,$D$1)</f>
        <v>0</v>
      </c>
      <c r="E19" s="8">
        <f>LARGE('Cleaned Data '!$C20:$P20,$E$1)</f>
        <v>0</v>
      </c>
      <c r="F19" s="8">
        <f>LARGE('Cleaned Data '!$C20:$P20,$F$1)</f>
        <v>0</v>
      </c>
      <c r="G19" s="8">
        <f>LARGE('Cleaned Data '!$C20:$P20,$G$1)</f>
        <v>0</v>
      </c>
      <c r="H19" s="8">
        <f>LARGE('Cleaned Data '!$C20:$P20,$H$1)</f>
        <v>0</v>
      </c>
      <c r="I19" s="8">
        <f t="shared" si="1"/>
        <v>0</v>
      </c>
      <c r="J19" s="8" t="str">
        <f t="shared" si="2"/>
        <v>Not Participated</v>
      </c>
      <c r="K19" s="8" t="str">
        <f t="shared" si="3"/>
        <v>Not Active</v>
      </c>
      <c r="L19" s="8" t="str">
        <f t="shared" si="4"/>
        <v>Not Active</v>
      </c>
      <c r="N19" s="12" t="str">
        <f t="array" ref="N19:W19">XLOOKUP(O7,A1:A63,A1:J63,N9,0)</f>
        <v>Pallavi .P</v>
      </c>
      <c r="O19" s="12" t="s">
        <v>40</v>
      </c>
      <c r="P19" s="12">
        <v>4.0</v>
      </c>
      <c r="Q19" s="12">
        <v>4.0</v>
      </c>
      <c r="R19" s="12">
        <v>0.0</v>
      </c>
      <c r="S19" s="12">
        <v>0.0</v>
      </c>
      <c r="T19" s="12">
        <v>0.0</v>
      </c>
      <c r="U19" s="12">
        <v>0.0</v>
      </c>
      <c r="V19" s="12">
        <v>8.0</v>
      </c>
      <c r="W19" s="12" t="s">
        <v>146</v>
      </c>
    </row>
    <row r="20">
      <c r="A20" s="6" t="s">
        <v>53</v>
      </c>
      <c r="B20" s="7" t="s">
        <v>54</v>
      </c>
      <c r="C20" s="8">
        <f>LARGE('Cleaned Data '!$C21:$P21,$C$1)</f>
        <v>0</v>
      </c>
      <c r="D20" s="8">
        <f>LARGE('Cleaned Data '!$C21:$P21,$D$1)</f>
        <v>0</v>
      </c>
      <c r="E20" s="8">
        <f>LARGE('Cleaned Data '!$C21:$P21,$E$1)</f>
        <v>0</v>
      </c>
      <c r="F20" s="8">
        <f>LARGE('Cleaned Data '!$C21:$P21,$F$1)</f>
        <v>0</v>
      </c>
      <c r="G20" s="8">
        <f>LARGE('Cleaned Data '!$C21:$P21,$G$1)</f>
        <v>0</v>
      </c>
      <c r="H20" s="8">
        <f>LARGE('Cleaned Data '!$C21:$P21,$H$1)</f>
        <v>0</v>
      </c>
      <c r="I20" s="8">
        <f t="shared" si="1"/>
        <v>0</v>
      </c>
      <c r="J20" s="8" t="str">
        <f t="shared" si="2"/>
        <v>Not Participated</v>
      </c>
      <c r="K20" s="8" t="str">
        <f t="shared" si="3"/>
        <v>Not Active</v>
      </c>
      <c r="L20" s="8" t="str">
        <f t="shared" si="4"/>
        <v>Not Active</v>
      </c>
    </row>
    <row r="21">
      <c r="A21" s="6" t="s">
        <v>55</v>
      </c>
      <c r="B21" s="7" t="s">
        <v>56</v>
      </c>
      <c r="C21" s="8">
        <f>LARGE('Cleaned Data '!$C22:$P22,$C$1)</f>
        <v>0</v>
      </c>
      <c r="D21" s="8">
        <f>LARGE('Cleaned Data '!$C22:$P22,$D$1)</f>
        <v>0</v>
      </c>
      <c r="E21" s="8">
        <f>LARGE('Cleaned Data '!$C22:$P22,$E$1)</f>
        <v>0</v>
      </c>
      <c r="F21" s="8">
        <f>LARGE('Cleaned Data '!$C22:$P22,$F$1)</f>
        <v>0</v>
      </c>
      <c r="G21" s="8">
        <f>LARGE('Cleaned Data '!$C22:$P22,$G$1)</f>
        <v>0</v>
      </c>
      <c r="H21" s="8">
        <f>LARGE('Cleaned Data '!$C22:$P22,$H$1)</f>
        <v>0</v>
      </c>
      <c r="I21" s="8">
        <f t="shared" si="1"/>
        <v>0</v>
      </c>
      <c r="J21" s="8" t="str">
        <f t="shared" si="2"/>
        <v>Not Participated</v>
      </c>
      <c r="K21" s="8" t="str">
        <f t="shared" si="3"/>
        <v>Not Active</v>
      </c>
      <c r="L21" s="8" t="str">
        <f t="shared" si="4"/>
        <v>Not Active</v>
      </c>
      <c r="N21" s="4" t="s">
        <v>150</v>
      </c>
    </row>
    <row r="22">
      <c r="A22" s="6" t="s">
        <v>57</v>
      </c>
      <c r="B22" s="7" t="s">
        <v>58</v>
      </c>
      <c r="C22" s="8">
        <f>LARGE('Cleaned Data '!$C23:$P23,$C$1)</f>
        <v>9</v>
      </c>
      <c r="D22" s="8">
        <f>LARGE('Cleaned Data '!$C23:$P23,$D$1)</f>
        <v>8</v>
      </c>
      <c r="E22" s="8">
        <f>LARGE('Cleaned Data '!$C23:$P23,$E$1)</f>
        <v>6</v>
      </c>
      <c r="F22" s="8">
        <f>LARGE('Cleaned Data '!$C23:$P23,$F$1)</f>
        <v>6</v>
      </c>
      <c r="G22" s="8">
        <f>LARGE('Cleaned Data '!$C23:$P23,$G$1)</f>
        <v>6</v>
      </c>
      <c r="H22" s="8">
        <f>LARGE('Cleaned Data '!$C23:$P23,$H$1)</f>
        <v>6</v>
      </c>
      <c r="I22" s="8">
        <f t="shared" si="1"/>
        <v>41</v>
      </c>
      <c r="J22" s="8" t="str">
        <f t="shared" si="2"/>
        <v>Participated</v>
      </c>
      <c r="K22" s="8" t="str">
        <f t="shared" si="3"/>
        <v>Active</v>
      </c>
      <c r="L22" s="8" t="str">
        <f t="shared" si="4"/>
        <v>Active</v>
      </c>
      <c r="N22" s="9" t="s">
        <v>0</v>
      </c>
      <c r="O22" s="9" t="s">
        <v>1</v>
      </c>
      <c r="V22" s="9" t="s">
        <v>16</v>
      </c>
    </row>
    <row r="23">
      <c r="A23" s="6" t="s">
        <v>59</v>
      </c>
      <c r="B23" s="7" t="s">
        <v>60</v>
      </c>
      <c r="C23" s="8">
        <f>LARGE('Cleaned Data '!$C24:$P24,$C$1)</f>
        <v>0</v>
      </c>
      <c r="D23" s="8">
        <f>LARGE('Cleaned Data '!$C24:$P24,$D$1)</f>
        <v>0</v>
      </c>
      <c r="E23" s="8">
        <f>LARGE('Cleaned Data '!$C24:$P24,$E$1)</f>
        <v>0</v>
      </c>
      <c r="F23" s="8">
        <f>LARGE('Cleaned Data '!$C24:$P24,$F$1)</f>
        <v>0</v>
      </c>
      <c r="G23" s="8">
        <f>LARGE('Cleaned Data '!$C24:$P24,$G$1)</f>
        <v>0</v>
      </c>
      <c r="H23" s="8">
        <f>LARGE('Cleaned Data '!$C24:$P24,$H$1)</f>
        <v>0</v>
      </c>
      <c r="I23" s="8">
        <f t="shared" si="1"/>
        <v>0</v>
      </c>
      <c r="J23" s="8" t="str">
        <f t="shared" si="2"/>
        <v>Not Participated</v>
      </c>
      <c r="K23" s="8" t="str">
        <f t="shared" si="3"/>
        <v>Not Active</v>
      </c>
      <c r="L23" s="8" t="str">
        <f t="shared" si="4"/>
        <v>Not Active</v>
      </c>
      <c r="N23" s="12" t="str">
        <f>IFERROR(__xludf.DUMMYFUNCTION("FILTER(A2:J63,((I2:I63&gt;=50)))"),"Lavanya Ch")</f>
        <v>Lavanya Ch</v>
      </c>
      <c r="O23" s="12" t="str">
        <f>IFERROR(__xludf.DUMMYFUNCTION("""COMPUTED_VALUE"""),"17M025")</f>
        <v>17M025</v>
      </c>
      <c r="P23" s="12">
        <f>IFERROR(__xludf.DUMMYFUNCTION("""COMPUTED_VALUE"""),10.0)</f>
        <v>10</v>
      </c>
      <c r="Q23" s="12">
        <f>IFERROR(__xludf.DUMMYFUNCTION("""COMPUTED_VALUE"""),10.0)</f>
        <v>10</v>
      </c>
      <c r="R23" s="12">
        <f>IFERROR(__xludf.DUMMYFUNCTION("""COMPUTED_VALUE"""),9.0)</f>
        <v>9</v>
      </c>
      <c r="S23" s="12">
        <f>IFERROR(__xludf.DUMMYFUNCTION("""COMPUTED_VALUE"""),9.0)</f>
        <v>9</v>
      </c>
      <c r="T23" s="12">
        <f>IFERROR(__xludf.DUMMYFUNCTION("""COMPUTED_VALUE"""),9.0)</f>
        <v>9</v>
      </c>
      <c r="U23" s="12">
        <f>IFERROR(__xludf.DUMMYFUNCTION("""COMPUTED_VALUE"""),8.0)</f>
        <v>8</v>
      </c>
      <c r="V23" s="12">
        <f>IFERROR(__xludf.DUMMYFUNCTION("""COMPUTED_VALUE"""),55.0)</f>
        <v>55</v>
      </c>
      <c r="W23" s="12" t="str">
        <f>IFERROR(__xludf.DUMMYFUNCTION("""COMPUTED_VALUE"""),"Participated")</f>
        <v>Participated</v>
      </c>
    </row>
    <row r="24">
      <c r="A24" s="6" t="s">
        <v>61</v>
      </c>
      <c r="B24" s="7" t="s">
        <v>62</v>
      </c>
      <c r="C24" s="8">
        <f>LARGE('Cleaned Data '!$C25:$P25,$C$1)</f>
        <v>0</v>
      </c>
      <c r="D24" s="8">
        <f>LARGE('Cleaned Data '!$C25:$P25,$D$1)</f>
        <v>0</v>
      </c>
      <c r="E24" s="8">
        <f>LARGE('Cleaned Data '!$C25:$P25,$E$1)</f>
        <v>0</v>
      </c>
      <c r="F24" s="8">
        <f>LARGE('Cleaned Data '!$C25:$P25,$F$1)</f>
        <v>0</v>
      </c>
      <c r="G24" s="8">
        <f>LARGE('Cleaned Data '!$C25:$P25,$G$1)</f>
        <v>0</v>
      </c>
      <c r="H24" s="8">
        <f>LARGE('Cleaned Data '!$C25:$P25,$H$1)</f>
        <v>0</v>
      </c>
      <c r="I24" s="8">
        <f t="shared" si="1"/>
        <v>0</v>
      </c>
      <c r="J24" s="8" t="str">
        <f t="shared" si="2"/>
        <v>Not Participated</v>
      </c>
      <c r="K24" s="8" t="str">
        <f t="shared" si="3"/>
        <v>Not Active</v>
      </c>
      <c r="L24" s="8" t="str">
        <f t="shared" si="4"/>
        <v>Not Active</v>
      </c>
      <c r="N24" s="12" t="str">
        <f>IFERROR(__xludf.DUMMYFUNCTION("""COMPUTED_VALUE"""),"Vikas Ch")</f>
        <v>Vikas Ch</v>
      </c>
      <c r="O24" s="12" t="str">
        <f>IFERROR(__xludf.DUMMYFUNCTION("""COMPUTED_VALUE"""),"17M161")</f>
        <v>17M161</v>
      </c>
      <c r="P24" s="12">
        <f>IFERROR(__xludf.DUMMYFUNCTION("""COMPUTED_VALUE"""),10.0)</f>
        <v>10</v>
      </c>
      <c r="Q24" s="12">
        <f>IFERROR(__xludf.DUMMYFUNCTION("""COMPUTED_VALUE"""),10.0)</f>
        <v>10</v>
      </c>
      <c r="R24" s="12">
        <f>IFERROR(__xludf.DUMMYFUNCTION("""COMPUTED_VALUE"""),10.0)</f>
        <v>10</v>
      </c>
      <c r="S24" s="12">
        <f>IFERROR(__xludf.DUMMYFUNCTION("""COMPUTED_VALUE"""),9.0)</f>
        <v>9</v>
      </c>
      <c r="T24" s="12">
        <f>IFERROR(__xludf.DUMMYFUNCTION("""COMPUTED_VALUE"""),9.0)</f>
        <v>9</v>
      </c>
      <c r="U24" s="12">
        <f>IFERROR(__xludf.DUMMYFUNCTION("""COMPUTED_VALUE"""),9.0)</f>
        <v>9</v>
      </c>
      <c r="V24" s="12">
        <f>IFERROR(__xludf.DUMMYFUNCTION("""COMPUTED_VALUE"""),57.0)</f>
        <v>57</v>
      </c>
      <c r="W24" s="12" t="str">
        <f>IFERROR(__xludf.DUMMYFUNCTION("""COMPUTED_VALUE"""),"Participated")</f>
        <v>Participated</v>
      </c>
    </row>
    <row r="25">
      <c r="A25" s="6" t="s">
        <v>63</v>
      </c>
      <c r="B25" s="7" t="s">
        <v>64</v>
      </c>
      <c r="C25" s="8">
        <f>LARGE('Cleaned Data '!$C26:$P26,$C$1)</f>
        <v>0</v>
      </c>
      <c r="D25" s="8">
        <f>LARGE('Cleaned Data '!$C26:$P26,$D$1)</f>
        <v>0</v>
      </c>
      <c r="E25" s="8">
        <f>LARGE('Cleaned Data '!$C26:$P26,$E$1)</f>
        <v>0</v>
      </c>
      <c r="F25" s="8">
        <f>LARGE('Cleaned Data '!$C26:$P26,$F$1)</f>
        <v>0</v>
      </c>
      <c r="G25" s="8">
        <f>LARGE('Cleaned Data '!$C26:$P26,$G$1)</f>
        <v>0</v>
      </c>
      <c r="H25" s="8">
        <f>LARGE('Cleaned Data '!$C26:$P26,$H$1)</f>
        <v>0</v>
      </c>
      <c r="I25" s="8">
        <f t="shared" si="1"/>
        <v>0</v>
      </c>
      <c r="J25" s="8" t="str">
        <f t="shared" si="2"/>
        <v>Not Participated</v>
      </c>
      <c r="K25" s="8" t="str">
        <f t="shared" si="3"/>
        <v>Not Active</v>
      </c>
      <c r="L25" s="8" t="str">
        <f t="shared" si="4"/>
        <v>Not Active</v>
      </c>
      <c r="N25" s="12" t="str">
        <f>IFERROR(__xludf.DUMMYFUNCTION("""COMPUTED_VALUE"""),"Yeswanth Kesav S")</f>
        <v>Yeswanth Kesav S</v>
      </c>
      <c r="O25" s="12" t="str">
        <f>IFERROR(__xludf.DUMMYFUNCTION("""COMPUTED_VALUE"""),"17M165")</f>
        <v>17M165</v>
      </c>
      <c r="P25" s="12">
        <f>IFERROR(__xludf.DUMMYFUNCTION("""COMPUTED_VALUE"""),10.0)</f>
        <v>10</v>
      </c>
      <c r="Q25" s="12">
        <f>IFERROR(__xludf.DUMMYFUNCTION("""COMPUTED_VALUE"""),10.0)</f>
        <v>10</v>
      </c>
      <c r="R25" s="12">
        <f>IFERROR(__xludf.DUMMYFUNCTION("""COMPUTED_VALUE"""),10.0)</f>
        <v>10</v>
      </c>
      <c r="S25" s="12">
        <f>IFERROR(__xludf.DUMMYFUNCTION("""COMPUTED_VALUE"""),10.0)</f>
        <v>10</v>
      </c>
      <c r="T25" s="12">
        <f>IFERROR(__xludf.DUMMYFUNCTION("""COMPUTED_VALUE"""),10.0)</f>
        <v>10</v>
      </c>
      <c r="U25" s="12">
        <f>IFERROR(__xludf.DUMMYFUNCTION("""COMPUTED_VALUE"""),10.0)</f>
        <v>10</v>
      </c>
      <c r="V25" s="12">
        <f>IFERROR(__xludf.DUMMYFUNCTION("""COMPUTED_VALUE"""),60.0)</f>
        <v>60</v>
      </c>
      <c r="W25" s="12" t="str">
        <f>IFERROR(__xludf.DUMMYFUNCTION("""COMPUTED_VALUE"""),"Participated")</f>
        <v>Participated</v>
      </c>
    </row>
    <row r="26">
      <c r="A26" s="6" t="s">
        <v>65</v>
      </c>
      <c r="B26" s="7" t="s">
        <v>66</v>
      </c>
      <c r="C26" s="8">
        <f>LARGE('Cleaned Data '!$C27:$P27,$C$1)</f>
        <v>5</v>
      </c>
      <c r="D26" s="8">
        <f>LARGE('Cleaned Data '!$C27:$P27,$D$1)</f>
        <v>4</v>
      </c>
      <c r="E26" s="8">
        <f>LARGE('Cleaned Data '!$C27:$P27,$E$1)</f>
        <v>0</v>
      </c>
      <c r="F26" s="8">
        <f>LARGE('Cleaned Data '!$C27:$P27,$F$1)</f>
        <v>0</v>
      </c>
      <c r="G26" s="8">
        <f>LARGE('Cleaned Data '!$C27:$P27,$G$1)</f>
        <v>0</v>
      </c>
      <c r="H26" s="8">
        <f>LARGE('Cleaned Data '!$C27:$P27,$H$1)</f>
        <v>0</v>
      </c>
      <c r="I26" s="8">
        <f t="shared" si="1"/>
        <v>9</v>
      </c>
      <c r="J26" s="8" t="str">
        <f t="shared" si="2"/>
        <v>Participated</v>
      </c>
      <c r="K26" s="8" t="str">
        <f t="shared" si="3"/>
        <v>Not Active</v>
      </c>
      <c r="L26" s="8" t="str">
        <f t="shared" si="4"/>
        <v>Active</v>
      </c>
    </row>
    <row r="27">
      <c r="A27" s="6" t="s">
        <v>137</v>
      </c>
      <c r="B27" s="7" t="s">
        <v>138</v>
      </c>
      <c r="C27" s="8">
        <f>LARGE('Cleaned Data '!$C63:$P63,$C$1)</f>
        <v>0</v>
      </c>
      <c r="D27" s="8">
        <f>LARGE('Cleaned Data '!$C63:$P63,$D$1)</f>
        <v>0</v>
      </c>
      <c r="E27" s="8">
        <f>LARGE('Cleaned Data '!$C63:$P63,$E$1)</f>
        <v>0</v>
      </c>
      <c r="F27" s="8">
        <f>LARGE('Cleaned Data '!$C63:$P63,$F$1)</f>
        <v>0</v>
      </c>
      <c r="G27" s="8">
        <f>LARGE('Cleaned Data '!$C63:$P63,$G$1)</f>
        <v>0</v>
      </c>
      <c r="H27" s="8">
        <f>LARGE('Cleaned Data '!$C63:$P63,$H$1)</f>
        <v>0</v>
      </c>
      <c r="I27" s="8">
        <f t="shared" si="1"/>
        <v>0</v>
      </c>
      <c r="J27" s="8" t="str">
        <f t="shared" si="2"/>
        <v>Not Participated</v>
      </c>
      <c r="K27" s="8" t="str">
        <f t="shared" si="3"/>
        <v>Not Active</v>
      </c>
      <c r="L27" s="8" t="str">
        <f t="shared" si="4"/>
        <v>Not Active</v>
      </c>
      <c r="N27" s="4" t="s">
        <v>151</v>
      </c>
    </row>
    <row r="28">
      <c r="A28" s="6" t="s">
        <v>67</v>
      </c>
      <c r="B28" s="7" t="s">
        <v>68</v>
      </c>
      <c r="C28" s="8">
        <f>LARGE('Cleaned Data '!$C28:$P28,$C$1)</f>
        <v>10</v>
      </c>
      <c r="D28" s="8">
        <f>LARGE('Cleaned Data '!$C28:$P28,$D$1)</f>
        <v>9</v>
      </c>
      <c r="E28" s="8">
        <f>LARGE('Cleaned Data '!$C28:$P28,$E$1)</f>
        <v>8</v>
      </c>
      <c r="F28" s="8">
        <f>LARGE('Cleaned Data '!$C28:$P28,$F$1)</f>
        <v>7</v>
      </c>
      <c r="G28" s="8">
        <f>LARGE('Cleaned Data '!$C28:$P28,$G$1)</f>
        <v>7</v>
      </c>
      <c r="H28" s="8">
        <f>LARGE('Cleaned Data '!$C28:$P28,$H$1)</f>
        <v>7</v>
      </c>
      <c r="I28" s="8">
        <f t="shared" si="1"/>
        <v>48</v>
      </c>
      <c r="J28" s="8" t="str">
        <f t="shared" si="2"/>
        <v>Participated</v>
      </c>
      <c r="K28" s="8" t="str">
        <f t="shared" si="3"/>
        <v>Active</v>
      </c>
      <c r="L28" s="8" t="str">
        <f t="shared" si="4"/>
        <v>Active</v>
      </c>
      <c r="N28" s="12" t="s">
        <v>31</v>
      </c>
      <c r="O28" s="12">
        <f t="shared" ref="O28:O31" si="7">VLOOKUP(N28,$A$1:$L$63,9,0)</f>
        <v>55</v>
      </c>
    </row>
    <row r="29">
      <c r="A29" s="6" t="s">
        <v>69</v>
      </c>
      <c r="B29" s="7" t="s">
        <v>70</v>
      </c>
      <c r="C29" s="8">
        <f>LARGE('Cleaned Data '!$C29:$P29,$C$1)</f>
        <v>0</v>
      </c>
      <c r="D29" s="8">
        <f>LARGE('Cleaned Data '!$C29:$P29,$D$1)</f>
        <v>0</v>
      </c>
      <c r="E29" s="8">
        <f>LARGE('Cleaned Data '!$C29:$P29,$E$1)</f>
        <v>0</v>
      </c>
      <c r="F29" s="8">
        <f>LARGE('Cleaned Data '!$C29:$P29,$F$1)</f>
        <v>0</v>
      </c>
      <c r="G29" s="8">
        <f>LARGE('Cleaned Data '!$C29:$P29,$G$1)</f>
        <v>0</v>
      </c>
      <c r="H29" s="8">
        <f>LARGE('Cleaned Data '!$C29:$P29,$H$1)</f>
        <v>0</v>
      </c>
      <c r="I29" s="8">
        <f t="shared" si="1"/>
        <v>0</v>
      </c>
      <c r="J29" s="8" t="str">
        <f t="shared" si="2"/>
        <v>Not Participated</v>
      </c>
      <c r="K29" s="8" t="str">
        <f t="shared" si="3"/>
        <v>Not Active</v>
      </c>
      <c r="L29" s="8" t="str">
        <f t="shared" si="4"/>
        <v>Not Active</v>
      </c>
      <c r="N29" s="12" t="s">
        <v>131</v>
      </c>
      <c r="O29" s="12">
        <f t="shared" si="7"/>
        <v>57</v>
      </c>
    </row>
    <row r="30">
      <c r="A30" s="6" t="s">
        <v>71</v>
      </c>
      <c r="B30" s="7" t="s">
        <v>72</v>
      </c>
      <c r="C30" s="8">
        <f>LARGE('Cleaned Data '!$C30:$P30,$C$1)</f>
        <v>4</v>
      </c>
      <c r="D30" s="8">
        <f>LARGE('Cleaned Data '!$C30:$P30,$D$1)</f>
        <v>4</v>
      </c>
      <c r="E30" s="8">
        <f>LARGE('Cleaned Data '!$C30:$P30,$E$1)</f>
        <v>0</v>
      </c>
      <c r="F30" s="8">
        <f>LARGE('Cleaned Data '!$C30:$P30,$F$1)</f>
        <v>0</v>
      </c>
      <c r="G30" s="8">
        <f>LARGE('Cleaned Data '!$C30:$P30,$G$1)</f>
        <v>0</v>
      </c>
      <c r="H30" s="8">
        <f>LARGE('Cleaned Data '!$C30:$P30,$H$1)</f>
        <v>0</v>
      </c>
      <c r="I30" s="8">
        <f t="shared" si="1"/>
        <v>8</v>
      </c>
      <c r="J30" s="8" t="str">
        <f t="shared" si="2"/>
        <v>Participated</v>
      </c>
      <c r="K30" s="8" t="str">
        <f t="shared" si="3"/>
        <v>Not Active</v>
      </c>
      <c r="L30" s="8" t="str">
        <f t="shared" si="4"/>
        <v>Active</v>
      </c>
      <c r="N30" s="12" t="s">
        <v>135</v>
      </c>
      <c r="O30" s="12">
        <f t="shared" si="7"/>
        <v>60</v>
      </c>
    </row>
    <row r="31">
      <c r="A31" s="6" t="s">
        <v>73</v>
      </c>
      <c r="B31" s="7" t="s">
        <v>74</v>
      </c>
      <c r="C31" s="8">
        <f>LARGE('Cleaned Data '!$C31:$P31,$C$1)</f>
        <v>10</v>
      </c>
      <c r="D31" s="8">
        <f>LARGE('Cleaned Data '!$C31:$P31,$D$1)</f>
        <v>6</v>
      </c>
      <c r="E31" s="8">
        <f>LARGE('Cleaned Data '!$C31:$P31,$E$1)</f>
        <v>6</v>
      </c>
      <c r="F31" s="8">
        <f>LARGE('Cleaned Data '!$C31:$P31,$F$1)</f>
        <v>6</v>
      </c>
      <c r="G31" s="8">
        <f>LARGE('Cleaned Data '!$C31:$P31,$G$1)</f>
        <v>6</v>
      </c>
      <c r="H31" s="8">
        <f>LARGE('Cleaned Data '!$C31:$P31,$H$1)</f>
        <v>4</v>
      </c>
      <c r="I31" s="8">
        <f t="shared" si="1"/>
        <v>38</v>
      </c>
      <c r="J31" s="8" t="str">
        <f t="shared" si="2"/>
        <v>Participated</v>
      </c>
      <c r="K31" s="8" t="str">
        <f t="shared" si="3"/>
        <v>Active</v>
      </c>
      <c r="L31" s="8" t="str">
        <f t="shared" si="4"/>
        <v>Active</v>
      </c>
      <c r="N31" s="9" t="s">
        <v>39</v>
      </c>
      <c r="O31" s="12">
        <f t="shared" si="7"/>
        <v>8</v>
      </c>
    </row>
    <row r="32">
      <c r="A32" s="6" t="s">
        <v>75</v>
      </c>
      <c r="B32" s="7" t="s">
        <v>76</v>
      </c>
      <c r="C32" s="8">
        <f>LARGE('Cleaned Data '!$C32:$P32,$C$1)</f>
        <v>0</v>
      </c>
      <c r="D32" s="8">
        <f>LARGE('Cleaned Data '!$C32:$P32,$D$1)</f>
        <v>0</v>
      </c>
      <c r="E32" s="8">
        <f>LARGE('Cleaned Data '!$C32:$P32,$E$1)</f>
        <v>0</v>
      </c>
      <c r="F32" s="8">
        <f>LARGE('Cleaned Data '!$C32:$P32,$F$1)</f>
        <v>0</v>
      </c>
      <c r="G32" s="8">
        <f>LARGE('Cleaned Data '!$C32:$P32,$G$1)</f>
        <v>0</v>
      </c>
      <c r="H32" s="8">
        <f>LARGE('Cleaned Data '!$C32:$P32,$H$1)</f>
        <v>0</v>
      </c>
      <c r="I32" s="8">
        <f t="shared" si="1"/>
        <v>0</v>
      </c>
      <c r="J32" s="8" t="str">
        <f t="shared" si="2"/>
        <v>Not Participated</v>
      </c>
      <c r="K32" s="8" t="str">
        <f t="shared" si="3"/>
        <v>Not Active</v>
      </c>
      <c r="L32" s="8" t="str">
        <f t="shared" si="4"/>
        <v>Not Active</v>
      </c>
    </row>
    <row r="33">
      <c r="A33" s="6" t="s">
        <v>77</v>
      </c>
      <c r="B33" s="7" t="s">
        <v>78</v>
      </c>
      <c r="C33" s="8">
        <f>LARGE('Cleaned Data '!$C33:$P33,$C$1)</f>
        <v>10</v>
      </c>
      <c r="D33" s="8">
        <f>LARGE('Cleaned Data '!$C33:$P33,$D$1)</f>
        <v>6</v>
      </c>
      <c r="E33" s="8">
        <f>LARGE('Cleaned Data '!$C33:$P33,$E$1)</f>
        <v>6</v>
      </c>
      <c r="F33" s="8">
        <f>LARGE('Cleaned Data '!$C33:$P33,$F$1)</f>
        <v>4</v>
      </c>
      <c r="G33" s="8">
        <f>LARGE('Cleaned Data '!$C33:$P33,$G$1)</f>
        <v>4</v>
      </c>
      <c r="H33" s="8">
        <f>LARGE('Cleaned Data '!$C33:$P33,$H$1)</f>
        <v>4</v>
      </c>
      <c r="I33" s="8">
        <f t="shared" si="1"/>
        <v>34</v>
      </c>
      <c r="J33" s="8" t="str">
        <f t="shared" si="2"/>
        <v>Participated</v>
      </c>
      <c r="K33" s="8" t="str">
        <f t="shared" si="3"/>
        <v>Active</v>
      </c>
      <c r="L33" s="8" t="str">
        <f t="shared" si="4"/>
        <v>Active</v>
      </c>
    </row>
    <row r="34">
      <c r="A34" s="6" t="s">
        <v>79</v>
      </c>
      <c r="B34" s="7" t="s">
        <v>80</v>
      </c>
      <c r="C34" s="8">
        <f>LARGE('Cleaned Data '!$C34:$P34,$C$1)</f>
        <v>10</v>
      </c>
      <c r="D34" s="8">
        <f>LARGE('Cleaned Data '!$C34:$P34,$D$1)</f>
        <v>7</v>
      </c>
      <c r="E34" s="8">
        <f>LARGE('Cleaned Data '!$C34:$P34,$E$1)</f>
        <v>7</v>
      </c>
      <c r="F34" s="8">
        <f>LARGE('Cleaned Data '!$C34:$P34,$F$1)</f>
        <v>7</v>
      </c>
      <c r="G34" s="8">
        <f>LARGE('Cleaned Data '!$C34:$P34,$G$1)</f>
        <v>6</v>
      </c>
      <c r="H34" s="8">
        <f>LARGE('Cleaned Data '!$C34:$P34,$H$1)</f>
        <v>6</v>
      </c>
      <c r="I34" s="8">
        <f t="shared" si="1"/>
        <v>43</v>
      </c>
      <c r="J34" s="8" t="str">
        <f t="shared" si="2"/>
        <v>Participated</v>
      </c>
      <c r="K34" s="8" t="str">
        <f t="shared" si="3"/>
        <v>Active</v>
      </c>
      <c r="L34" s="8" t="str">
        <f t="shared" si="4"/>
        <v>Active</v>
      </c>
    </row>
    <row r="35">
      <c r="A35" s="6" t="s">
        <v>81</v>
      </c>
      <c r="B35" s="7" t="s">
        <v>82</v>
      </c>
      <c r="C35" s="8">
        <f>LARGE('Cleaned Data '!$C35:$P35,$C$1)</f>
        <v>7</v>
      </c>
      <c r="D35" s="8">
        <f>LARGE('Cleaned Data '!$C35:$P35,$D$1)</f>
        <v>6</v>
      </c>
      <c r="E35" s="8">
        <f>LARGE('Cleaned Data '!$C35:$P35,$E$1)</f>
        <v>5</v>
      </c>
      <c r="F35" s="8">
        <f>LARGE('Cleaned Data '!$C35:$P35,$F$1)</f>
        <v>4</v>
      </c>
      <c r="G35" s="8">
        <f>LARGE('Cleaned Data '!$C35:$P35,$G$1)</f>
        <v>0</v>
      </c>
      <c r="H35" s="8">
        <f>LARGE('Cleaned Data '!$C35:$P35,$H$1)</f>
        <v>0</v>
      </c>
      <c r="I35" s="8">
        <f t="shared" si="1"/>
        <v>22</v>
      </c>
      <c r="J35" s="8" t="str">
        <f t="shared" si="2"/>
        <v>Participated</v>
      </c>
      <c r="K35" s="8" t="str">
        <f t="shared" si="3"/>
        <v>Not Active</v>
      </c>
      <c r="L35" s="8" t="str">
        <f t="shared" si="4"/>
        <v>Active</v>
      </c>
    </row>
    <row r="36">
      <c r="A36" s="6" t="s">
        <v>83</v>
      </c>
      <c r="B36" s="7" t="s">
        <v>84</v>
      </c>
      <c r="C36" s="8">
        <f>LARGE('Cleaned Data '!$C36:$P36,$C$1)</f>
        <v>0</v>
      </c>
      <c r="D36" s="8">
        <f>LARGE('Cleaned Data '!$C36:$P36,$D$1)</f>
        <v>0</v>
      </c>
      <c r="E36" s="8">
        <f>LARGE('Cleaned Data '!$C36:$P36,$E$1)</f>
        <v>0</v>
      </c>
      <c r="F36" s="8">
        <f>LARGE('Cleaned Data '!$C36:$P36,$F$1)</f>
        <v>0</v>
      </c>
      <c r="G36" s="8">
        <f>LARGE('Cleaned Data '!$C36:$P36,$G$1)</f>
        <v>0</v>
      </c>
      <c r="H36" s="8">
        <f>LARGE('Cleaned Data '!$C36:$P36,$H$1)</f>
        <v>0</v>
      </c>
      <c r="I36" s="8">
        <f t="shared" si="1"/>
        <v>0</v>
      </c>
      <c r="J36" s="8" t="str">
        <f t="shared" si="2"/>
        <v>Not Participated</v>
      </c>
      <c r="K36" s="8" t="str">
        <f t="shared" si="3"/>
        <v>Not Active</v>
      </c>
      <c r="L36" s="8" t="str">
        <f t="shared" si="4"/>
        <v>Not Active</v>
      </c>
    </row>
    <row r="37">
      <c r="A37" s="6" t="s">
        <v>85</v>
      </c>
      <c r="B37" s="7" t="s">
        <v>86</v>
      </c>
      <c r="C37" s="8">
        <f>LARGE('Cleaned Data '!$C37:$P37,$C$1)</f>
        <v>7</v>
      </c>
      <c r="D37" s="8">
        <f>LARGE('Cleaned Data '!$C37:$P37,$D$1)</f>
        <v>6</v>
      </c>
      <c r="E37" s="8">
        <f>LARGE('Cleaned Data '!$C37:$P37,$E$1)</f>
        <v>6</v>
      </c>
      <c r="F37" s="8">
        <f>LARGE('Cleaned Data '!$C37:$P37,$F$1)</f>
        <v>4</v>
      </c>
      <c r="G37" s="8">
        <f>LARGE('Cleaned Data '!$C37:$P37,$G$1)</f>
        <v>4</v>
      </c>
      <c r="H37" s="8">
        <f>LARGE('Cleaned Data '!$C37:$P37,$H$1)</f>
        <v>4</v>
      </c>
      <c r="I37" s="8">
        <f t="shared" si="1"/>
        <v>31</v>
      </c>
      <c r="J37" s="8" t="str">
        <f t="shared" si="2"/>
        <v>Participated</v>
      </c>
      <c r="K37" s="8" t="str">
        <f t="shared" si="3"/>
        <v>Active</v>
      </c>
      <c r="L37" s="8" t="str">
        <f t="shared" si="4"/>
        <v>Active</v>
      </c>
    </row>
    <row r="38">
      <c r="A38" s="6" t="s">
        <v>87</v>
      </c>
      <c r="B38" s="7" t="s">
        <v>88</v>
      </c>
      <c r="C38" s="8">
        <f>LARGE('Cleaned Data '!$C38:$P38,$C$1)</f>
        <v>4</v>
      </c>
      <c r="D38" s="8">
        <f>LARGE('Cleaned Data '!$C38:$P38,$D$1)</f>
        <v>4</v>
      </c>
      <c r="E38" s="8">
        <f>LARGE('Cleaned Data '!$C38:$P38,$E$1)</f>
        <v>0</v>
      </c>
      <c r="F38" s="8">
        <f>LARGE('Cleaned Data '!$C38:$P38,$F$1)</f>
        <v>0</v>
      </c>
      <c r="G38" s="8">
        <f>LARGE('Cleaned Data '!$C38:$P38,$G$1)</f>
        <v>0</v>
      </c>
      <c r="H38" s="8">
        <f>LARGE('Cleaned Data '!$C38:$P38,$H$1)</f>
        <v>0</v>
      </c>
      <c r="I38" s="8">
        <f t="shared" si="1"/>
        <v>8</v>
      </c>
      <c r="J38" s="8" t="str">
        <f t="shared" si="2"/>
        <v>Participated</v>
      </c>
      <c r="K38" s="8" t="str">
        <f t="shared" si="3"/>
        <v>Not Active</v>
      </c>
      <c r="L38" s="8" t="str">
        <f t="shared" si="4"/>
        <v>Active</v>
      </c>
    </row>
    <row r="39">
      <c r="A39" s="6" t="s">
        <v>89</v>
      </c>
      <c r="B39" s="7" t="s">
        <v>90</v>
      </c>
      <c r="C39" s="8">
        <f>LARGE('Cleaned Data '!$C39:$P39,$C$1)</f>
        <v>4</v>
      </c>
      <c r="D39" s="8">
        <f>LARGE('Cleaned Data '!$C39:$P39,$D$1)</f>
        <v>4</v>
      </c>
      <c r="E39" s="8">
        <f>LARGE('Cleaned Data '!$C39:$P39,$E$1)</f>
        <v>4</v>
      </c>
      <c r="F39" s="8">
        <f>LARGE('Cleaned Data '!$C39:$P39,$F$1)</f>
        <v>0</v>
      </c>
      <c r="G39" s="8">
        <f>LARGE('Cleaned Data '!$C39:$P39,$G$1)</f>
        <v>0</v>
      </c>
      <c r="H39" s="8">
        <f>LARGE('Cleaned Data '!$C39:$P39,$H$1)</f>
        <v>0</v>
      </c>
      <c r="I39" s="8">
        <f t="shared" si="1"/>
        <v>12</v>
      </c>
      <c r="J39" s="8" t="str">
        <f t="shared" si="2"/>
        <v>Participated</v>
      </c>
      <c r="K39" s="8" t="str">
        <f t="shared" si="3"/>
        <v>Not Active</v>
      </c>
      <c r="L39" s="8" t="str">
        <f t="shared" si="4"/>
        <v>Active</v>
      </c>
    </row>
    <row r="40">
      <c r="A40" s="6" t="s">
        <v>91</v>
      </c>
      <c r="B40" s="7" t="s">
        <v>92</v>
      </c>
      <c r="C40" s="8">
        <f>LARGE('Cleaned Data '!$C40:$P40,$C$1)</f>
        <v>8</v>
      </c>
      <c r="D40" s="8">
        <f>LARGE('Cleaned Data '!$C40:$P40,$D$1)</f>
        <v>5</v>
      </c>
      <c r="E40" s="8">
        <f>LARGE('Cleaned Data '!$C40:$P40,$E$1)</f>
        <v>4</v>
      </c>
      <c r="F40" s="8">
        <f>LARGE('Cleaned Data '!$C40:$P40,$F$1)</f>
        <v>4</v>
      </c>
      <c r="G40" s="8">
        <f>LARGE('Cleaned Data '!$C40:$P40,$G$1)</f>
        <v>0</v>
      </c>
      <c r="H40" s="8">
        <f>LARGE('Cleaned Data '!$C40:$P40,$H$1)</f>
        <v>0</v>
      </c>
      <c r="I40" s="8">
        <f t="shared" si="1"/>
        <v>21</v>
      </c>
      <c r="J40" s="8" t="str">
        <f t="shared" si="2"/>
        <v>Participated</v>
      </c>
      <c r="K40" s="8" t="str">
        <f t="shared" si="3"/>
        <v>Not Active</v>
      </c>
      <c r="L40" s="8" t="str">
        <f t="shared" si="4"/>
        <v>Active</v>
      </c>
    </row>
    <row r="41">
      <c r="A41" s="6" t="s">
        <v>93</v>
      </c>
      <c r="B41" s="7" t="s">
        <v>94</v>
      </c>
      <c r="C41" s="8">
        <f>LARGE('Cleaned Data '!$C41:$P41,$C$1)</f>
        <v>0</v>
      </c>
      <c r="D41" s="8">
        <f>LARGE('Cleaned Data '!$C41:$P41,$D$1)</f>
        <v>0</v>
      </c>
      <c r="E41" s="8">
        <f>LARGE('Cleaned Data '!$C41:$P41,$E$1)</f>
        <v>0</v>
      </c>
      <c r="F41" s="8">
        <f>LARGE('Cleaned Data '!$C41:$P41,$F$1)</f>
        <v>0</v>
      </c>
      <c r="G41" s="8">
        <f>LARGE('Cleaned Data '!$C41:$P41,$G$1)</f>
        <v>0</v>
      </c>
      <c r="H41" s="8">
        <f>LARGE('Cleaned Data '!$C41:$P41,$H$1)</f>
        <v>0</v>
      </c>
      <c r="I41" s="8">
        <f t="shared" si="1"/>
        <v>0</v>
      </c>
      <c r="J41" s="8" t="str">
        <f t="shared" si="2"/>
        <v>Not Participated</v>
      </c>
      <c r="K41" s="8" t="str">
        <f t="shared" si="3"/>
        <v>Not Active</v>
      </c>
      <c r="L41" s="8" t="str">
        <f t="shared" si="4"/>
        <v>Not Active</v>
      </c>
    </row>
    <row r="42">
      <c r="A42" s="6" t="s">
        <v>95</v>
      </c>
      <c r="B42" s="7" t="s">
        <v>96</v>
      </c>
      <c r="C42" s="8">
        <f>LARGE('Cleaned Data '!$C42:$P42,$C$1)</f>
        <v>0</v>
      </c>
      <c r="D42" s="8">
        <f>LARGE('Cleaned Data '!$C42:$P42,$D$1)</f>
        <v>0</v>
      </c>
      <c r="E42" s="8">
        <f>LARGE('Cleaned Data '!$C42:$P42,$E$1)</f>
        <v>0</v>
      </c>
      <c r="F42" s="8">
        <f>LARGE('Cleaned Data '!$C42:$P42,$F$1)</f>
        <v>0</v>
      </c>
      <c r="G42" s="8">
        <f>LARGE('Cleaned Data '!$C42:$P42,$G$1)</f>
        <v>0</v>
      </c>
      <c r="H42" s="8">
        <f>LARGE('Cleaned Data '!$C42:$P42,$H$1)</f>
        <v>0</v>
      </c>
      <c r="I42" s="8">
        <f t="shared" si="1"/>
        <v>0</v>
      </c>
      <c r="J42" s="8" t="str">
        <f t="shared" si="2"/>
        <v>Not Participated</v>
      </c>
      <c r="K42" s="8" t="str">
        <f t="shared" si="3"/>
        <v>Not Active</v>
      </c>
      <c r="L42" s="8" t="str">
        <f t="shared" si="4"/>
        <v>Not Active</v>
      </c>
    </row>
    <row r="43">
      <c r="A43" s="6" t="s">
        <v>97</v>
      </c>
      <c r="B43" s="7" t="s">
        <v>98</v>
      </c>
      <c r="C43" s="8">
        <f>LARGE('Cleaned Data '!$C43:$P43,$C$1)</f>
        <v>0</v>
      </c>
      <c r="D43" s="8">
        <f>LARGE('Cleaned Data '!$C43:$P43,$D$1)</f>
        <v>0</v>
      </c>
      <c r="E43" s="8">
        <f>LARGE('Cleaned Data '!$C43:$P43,$E$1)</f>
        <v>0</v>
      </c>
      <c r="F43" s="8">
        <f>LARGE('Cleaned Data '!$C43:$P43,$F$1)</f>
        <v>0</v>
      </c>
      <c r="G43" s="8">
        <f>LARGE('Cleaned Data '!$C43:$P43,$G$1)</f>
        <v>0</v>
      </c>
      <c r="H43" s="8">
        <f>LARGE('Cleaned Data '!$C43:$P43,$H$1)</f>
        <v>0</v>
      </c>
      <c r="I43" s="8">
        <f t="shared" si="1"/>
        <v>0</v>
      </c>
      <c r="J43" s="8" t="str">
        <f t="shared" si="2"/>
        <v>Not Participated</v>
      </c>
      <c r="K43" s="8" t="str">
        <f t="shared" si="3"/>
        <v>Not Active</v>
      </c>
      <c r="L43" s="8" t="str">
        <f t="shared" si="4"/>
        <v>Not Active</v>
      </c>
    </row>
    <row r="44">
      <c r="A44" s="6" t="s">
        <v>99</v>
      </c>
      <c r="B44" s="7" t="s">
        <v>100</v>
      </c>
      <c r="C44" s="8">
        <f>LARGE('Cleaned Data '!$C44:$P44,$C$1)</f>
        <v>0</v>
      </c>
      <c r="D44" s="8">
        <f>LARGE('Cleaned Data '!$C44:$P44,$D$1)</f>
        <v>0</v>
      </c>
      <c r="E44" s="8">
        <f>LARGE('Cleaned Data '!$C44:$P44,$E$1)</f>
        <v>0</v>
      </c>
      <c r="F44" s="8">
        <f>LARGE('Cleaned Data '!$C44:$P44,$F$1)</f>
        <v>0</v>
      </c>
      <c r="G44" s="8">
        <f>LARGE('Cleaned Data '!$C44:$P44,$G$1)</f>
        <v>0</v>
      </c>
      <c r="H44" s="8">
        <f>LARGE('Cleaned Data '!$C44:$P44,$H$1)</f>
        <v>0</v>
      </c>
      <c r="I44" s="8">
        <f t="shared" si="1"/>
        <v>0</v>
      </c>
      <c r="J44" s="8" t="str">
        <f t="shared" si="2"/>
        <v>Not Participated</v>
      </c>
      <c r="K44" s="8" t="str">
        <f t="shared" si="3"/>
        <v>Not Active</v>
      </c>
      <c r="L44" s="8" t="str">
        <f t="shared" si="4"/>
        <v>Not Active</v>
      </c>
    </row>
    <row r="45">
      <c r="A45" s="6" t="s">
        <v>101</v>
      </c>
      <c r="B45" s="7" t="s">
        <v>102</v>
      </c>
      <c r="C45" s="8">
        <f>LARGE('Cleaned Data '!$C45:$P45,$C$1)</f>
        <v>10</v>
      </c>
      <c r="D45" s="8">
        <f>LARGE('Cleaned Data '!$C45:$P45,$D$1)</f>
        <v>8</v>
      </c>
      <c r="E45" s="8">
        <f>LARGE('Cleaned Data '!$C45:$P45,$E$1)</f>
        <v>8</v>
      </c>
      <c r="F45" s="8">
        <f>LARGE('Cleaned Data '!$C45:$P45,$F$1)</f>
        <v>8</v>
      </c>
      <c r="G45" s="8">
        <f>LARGE('Cleaned Data '!$C45:$P45,$G$1)</f>
        <v>7</v>
      </c>
      <c r="H45" s="8">
        <f>LARGE('Cleaned Data '!$C45:$P45,$H$1)</f>
        <v>7</v>
      </c>
      <c r="I45" s="8">
        <f t="shared" si="1"/>
        <v>48</v>
      </c>
      <c r="J45" s="8" t="str">
        <f t="shared" si="2"/>
        <v>Participated</v>
      </c>
      <c r="K45" s="8" t="str">
        <f t="shared" si="3"/>
        <v>Active</v>
      </c>
      <c r="L45" s="8" t="str">
        <f t="shared" si="4"/>
        <v>Active</v>
      </c>
    </row>
    <row r="46">
      <c r="A46" s="6" t="s">
        <v>103</v>
      </c>
      <c r="B46" s="7" t="s">
        <v>104</v>
      </c>
      <c r="C46" s="8">
        <f>LARGE('Cleaned Data '!$C46:$P46,$C$1)</f>
        <v>5</v>
      </c>
      <c r="D46" s="8">
        <f>LARGE('Cleaned Data '!$C46:$P46,$D$1)</f>
        <v>4</v>
      </c>
      <c r="E46" s="8">
        <f>LARGE('Cleaned Data '!$C46:$P46,$E$1)</f>
        <v>4</v>
      </c>
      <c r="F46" s="8">
        <f>LARGE('Cleaned Data '!$C46:$P46,$F$1)</f>
        <v>0</v>
      </c>
      <c r="G46" s="8">
        <f>LARGE('Cleaned Data '!$C46:$P46,$G$1)</f>
        <v>0</v>
      </c>
      <c r="H46" s="8">
        <f>LARGE('Cleaned Data '!$C46:$P46,$H$1)</f>
        <v>0</v>
      </c>
      <c r="I46" s="8">
        <f t="shared" si="1"/>
        <v>13</v>
      </c>
      <c r="J46" s="8" t="str">
        <f t="shared" si="2"/>
        <v>Participated</v>
      </c>
      <c r="K46" s="8" t="str">
        <f t="shared" si="3"/>
        <v>Not Active</v>
      </c>
      <c r="L46" s="8" t="str">
        <f t="shared" si="4"/>
        <v>Active</v>
      </c>
    </row>
    <row r="47">
      <c r="A47" s="6" t="s">
        <v>105</v>
      </c>
      <c r="B47" s="7" t="s">
        <v>106</v>
      </c>
      <c r="C47" s="8">
        <f>LARGE('Cleaned Data '!$C47:$P47,$C$1)</f>
        <v>7</v>
      </c>
      <c r="D47" s="8">
        <f>LARGE('Cleaned Data '!$C47:$P47,$D$1)</f>
        <v>4</v>
      </c>
      <c r="E47" s="8">
        <f>LARGE('Cleaned Data '!$C47:$P47,$E$1)</f>
        <v>4</v>
      </c>
      <c r="F47" s="8">
        <f>LARGE('Cleaned Data '!$C47:$P47,$F$1)</f>
        <v>4</v>
      </c>
      <c r="G47" s="8">
        <f>LARGE('Cleaned Data '!$C47:$P47,$G$1)</f>
        <v>4</v>
      </c>
      <c r="H47" s="8">
        <f>LARGE('Cleaned Data '!$C47:$P47,$H$1)</f>
        <v>4</v>
      </c>
      <c r="I47" s="8">
        <f t="shared" si="1"/>
        <v>27</v>
      </c>
      <c r="J47" s="8" t="str">
        <f t="shared" si="2"/>
        <v>Participated</v>
      </c>
      <c r="K47" s="8" t="str">
        <f t="shared" si="3"/>
        <v>Active</v>
      </c>
      <c r="L47" s="8" t="str">
        <f t="shared" si="4"/>
        <v>Active</v>
      </c>
    </row>
    <row r="48">
      <c r="A48" s="6" t="s">
        <v>107</v>
      </c>
      <c r="B48" s="7" t="s">
        <v>108</v>
      </c>
      <c r="C48" s="8">
        <f>LARGE('Cleaned Data '!$C48:$P48,$C$1)</f>
        <v>10</v>
      </c>
      <c r="D48" s="8">
        <f>LARGE('Cleaned Data '!$C48:$P48,$D$1)</f>
        <v>6</v>
      </c>
      <c r="E48" s="8">
        <f>LARGE('Cleaned Data '!$C48:$P48,$E$1)</f>
        <v>5</v>
      </c>
      <c r="F48" s="8">
        <f>LARGE('Cleaned Data '!$C48:$P48,$F$1)</f>
        <v>4</v>
      </c>
      <c r="G48" s="8">
        <f>LARGE('Cleaned Data '!$C48:$P48,$G$1)</f>
        <v>4</v>
      </c>
      <c r="H48" s="8">
        <f>LARGE('Cleaned Data '!$C48:$P48,$H$1)</f>
        <v>4</v>
      </c>
      <c r="I48" s="8">
        <f t="shared" si="1"/>
        <v>33</v>
      </c>
      <c r="J48" s="8" t="str">
        <f t="shared" si="2"/>
        <v>Participated</v>
      </c>
      <c r="K48" s="8" t="str">
        <f t="shared" si="3"/>
        <v>Active</v>
      </c>
      <c r="L48" s="8" t="str">
        <f t="shared" si="4"/>
        <v>Active</v>
      </c>
    </row>
    <row r="49">
      <c r="A49" s="6" t="s">
        <v>109</v>
      </c>
      <c r="B49" s="7" t="s">
        <v>110</v>
      </c>
      <c r="C49" s="8">
        <f>LARGE('Cleaned Data '!$C49:$P49,$C$1)</f>
        <v>4</v>
      </c>
      <c r="D49" s="8">
        <f>LARGE('Cleaned Data '!$C49:$P49,$D$1)</f>
        <v>0</v>
      </c>
      <c r="E49" s="8">
        <f>LARGE('Cleaned Data '!$C49:$P49,$E$1)</f>
        <v>0</v>
      </c>
      <c r="F49" s="8">
        <f>LARGE('Cleaned Data '!$C49:$P49,$F$1)</f>
        <v>0</v>
      </c>
      <c r="G49" s="8">
        <f>LARGE('Cleaned Data '!$C49:$P49,$G$1)</f>
        <v>0</v>
      </c>
      <c r="H49" s="8">
        <f>LARGE('Cleaned Data '!$C49:$P49,$H$1)</f>
        <v>0</v>
      </c>
      <c r="I49" s="8">
        <f t="shared" si="1"/>
        <v>4</v>
      </c>
      <c r="J49" s="8" t="str">
        <f t="shared" si="2"/>
        <v>Participated</v>
      </c>
      <c r="K49" s="8" t="str">
        <f t="shared" si="3"/>
        <v>Not Active</v>
      </c>
      <c r="L49" s="8" t="str">
        <f t="shared" si="4"/>
        <v>Active</v>
      </c>
    </row>
    <row r="50">
      <c r="A50" s="6" t="s">
        <v>111</v>
      </c>
      <c r="B50" s="7" t="s">
        <v>112</v>
      </c>
      <c r="C50" s="8">
        <f>LARGE('Cleaned Data '!$C50:$P50,$C$1)</f>
        <v>6</v>
      </c>
      <c r="D50" s="8">
        <f>LARGE('Cleaned Data '!$C50:$P50,$D$1)</f>
        <v>4</v>
      </c>
      <c r="E50" s="8">
        <f>LARGE('Cleaned Data '!$C50:$P50,$E$1)</f>
        <v>4</v>
      </c>
      <c r="F50" s="8">
        <f>LARGE('Cleaned Data '!$C50:$P50,$F$1)</f>
        <v>4</v>
      </c>
      <c r="G50" s="8">
        <f>LARGE('Cleaned Data '!$C50:$P50,$G$1)</f>
        <v>0</v>
      </c>
      <c r="H50" s="8">
        <f>LARGE('Cleaned Data '!$C50:$P50,$H$1)</f>
        <v>0</v>
      </c>
      <c r="I50" s="8">
        <f t="shared" si="1"/>
        <v>18</v>
      </c>
      <c r="J50" s="8" t="str">
        <f t="shared" si="2"/>
        <v>Participated</v>
      </c>
      <c r="K50" s="8" t="str">
        <f t="shared" si="3"/>
        <v>Not Active</v>
      </c>
      <c r="L50" s="8" t="str">
        <f t="shared" si="4"/>
        <v>Active</v>
      </c>
    </row>
    <row r="51">
      <c r="A51" s="6" t="s">
        <v>113</v>
      </c>
      <c r="B51" s="7" t="s">
        <v>114</v>
      </c>
      <c r="C51" s="8">
        <f>LARGE('Cleaned Data '!$C51:$P51,$C$1)</f>
        <v>6</v>
      </c>
      <c r="D51" s="8">
        <f>LARGE('Cleaned Data '!$C51:$P51,$D$1)</f>
        <v>6</v>
      </c>
      <c r="E51" s="8">
        <f>LARGE('Cleaned Data '!$C51:$P51,$E$1)</f>
        <v>6</v>
      </c>
      <c r="F51" s="8">
        <f>LARGE('Cleaned Data '!$C51:$P51,$F$1)</f>
        <v>6</v>
      </c>
      <c r="G51" s="8">
        <f>LARGE('Cleaned Data '!$C51:$P51,$G$1)</f>
        <v>4</v>
      </c>
      <c r="H51" s="8">
        <f>LARGE('Cleaned Data '!$C51:$P51,$H$1)</f>
        <v>4</v>
      </c>
      <c r="I51" s="8">
        <f t="shared" si="1"/>
        <v>32</v>
      </c>
      <c r="J51" s="8" t="str">
        <f t="shared" si="2"/>
        <v>Participated</v>
      </c>
      <c r="K51" s="8" t="str">
        <f t="shared" si="3"/>
        <v>Active</v>
      </c>
      <c r="L51" s="8" t="str">
        <f t="shared" si="4"/>
        <v>Active</v>
      </c>
    </row>
    <row r="52">
      <c r="A52" s="6" t="s">
        <v>115</v>
      </c>
      <c r="B52" s="7" t="s">
        <v>116</v>
      </c>
      <c r="C52" s="8">
        <f>LARGE('Cleaned Data '!$C52:$P52,$C$1)</f>
        <v>10</v>
      </c>
      <c r="D52" s="8">
        <f>LARGE('Cleaned Data '!$C52:$P52,$D$1)</f>
        <v>5</v>
      </c>
      <c r="E52" s="8">
        <f>LARGE('Cleaned Data '!$C52:$P52,$E$1)</f>
        <v>5</v>
      </c>
      <c r="F52" s="8">
        <f>LARGE('Cleaned Data '!$C52:$P52,$F$1)</f>
        <v>4</v>
      </c>
      <c r="G52" s="8">
        <f>LARGE('Cleaned Data '!$C52:$P52,$G$1)</f>
        <v>4</v>
      </c>
      <c r="H52" s="8">
        <f>LARGE('Cleaned Data '!$C52:$P52,$H$1)</f>
        <v>4</v>
      </c>
      <c r="I52" s="8">
        <f t="shared" si="1"/>
        <v>32</v>
      </c>
      <c r="J52" s="8" t="str">
        <f t="shared" si="2"/>
        <v>Participated</v>
      </c>
      <c r="K52" s="8" t="str">
        <f t="shared" si="3"/>
        <v>Active</v>
      </c>
      <c r="L52" s="8" t="str">
        <f t="shared" si="4"/>
        <v>Active</v>
      </c>
    </row>
    <row r="53">
      <c r="A53" s="6" t="s">
        <v>117</v>
      </c>
      <c r="B53" s="7" t="s">
        <v>118</v>
      </c>
      <c r="C53" s="8">
        <f>LARGE('Cleaned Data '!$C53:$P53,$C$1)</f>
        <v>0</v>
      </c>
      <c r="D53" s="8">
        <f>LARGE('Cleaned Data '!$C53:$P53,$D$1)</f>
        <v>0</v>
      </c>
      <c r="E53" s="8">
        <f>LARGE('Cleaned Data '!$C53:$P53,$E$1)</f>
        <v>0</v>
      </c>
      <c r="F53" s="8">
        <f>LARGE('Cleaned Data '!$C53:$P53,$F$1)</f>
        <v>0</v>
      </c>
      <c r="G53" s="8">
        <f>LARGE('Cleaned Data '!$C53:$P53,$G$1)</f>
        <v>0</v>
      </c>
      <c r="H53" s="8">
        <f>LARGE('Cleaned Data '!$C53:$P53,$H$1)</f>
        <v>0</v>
      </c>
      <c r="I53" s="8">
        <f t="shared" si="1"/>
        <v>0</v>
      </c>
      <c r="J53" s="8" t="str">
        <f t="shared" si="2"/>
        <v>Not Participated</v>
      </c>
      <c r="K53" s="8" t="str">
        <f t="shared" si="3"/>
        <v>Not Active</v>
      </c>
      <c r="L53" s="8" t="str">
        <f t="shared" si="4"/>
        <v>Not Active</v>
      </c>
    </row>
    <row r="54">
      <c r="A54" s="6" t="s">
        <v>119</v>
      </c>
      <c r="B54" s="7" t="s">
        <v>120</v>
      </c>
      <c r="C54" s="8">
        <f>LARGE('Cleaned Data '!$C54:$P54,$C$1)</f>
        <v>10</v>
      </c>
      <c r="D54" s="8">
        <f>LARGE('Cleaned Data '!$C54:$P54,$D$1)</f>
        <v>7</v>
      </c>
      <c r="E54" s="8">
        <f>LARGE('Cleaned Data '!$C54:$P54,$E$1)</f>
        <v>7</v>
      </c>
      <c r="F54" s="8">
        <f>LARGE('Cleaned Data '!$C54:$P54,$F$1)</f>
        <v>7</v>
      </c>
      <c r="G54" s="8">
        <f>LARGE('Cleaned Data '!$C54:$P54,$G$1)</f>
        <v>6</v>
      </c>
      <c r="H54" s="8">
        <f>LARGE('Cleaned Data '!$C54:$P54,$H$1)</f>
        <v>6</v>
      </c>
      <c r="I54" s="8">
        <f t="shared" si="1"/>
        <v>43</v>
      </c>
      <c r="J54" s="8" t="str">
        <f t="shared" si="2"/>
        <v>Participated</v>
      </c>
      <c r="K54" s="8" t="str">
        <f t="shared" si="3"/>
        <v>Active</v>
      </c>
      <c r="L54" s="8" t="str">
        <f t="shared" si="4"/>
        <v>Active</v>
      </c>
    </row>
    <row r="55">
      <c r="A55" s="6" t="s">
        <v>121</v>
      </c>
      <c r="B55" s="7" t="s">
        <v>122</v>
      </c>
      <c r="C55" s="8">
        <f>LARGE('Cleaned Data '!$C55:$P55,$C$1)</f>
        <v>10</v>
      </c>
      <c r="D55" s="8">
        <f>LARGE('Cleaned Data '!$C55:$P55,$D$1)</f>
        <v>6</v>
      </c>
      <c r="E55" s="8">
        <f>LARGE('Cleaned Data '!$C55:$P55,$E$1)</f>
        <v>6</v>
      </c>
      <c r="F55" s="8">
        <f>LARGE('Cleaned Data '!$C55:$P55,$F$1)</f>
        <v>4</v>
      </c>
      <c r="G55" s="8">
        <f>LARGE('Cleaned Data '!$C55:$P55,$G$1)</f>
        <v>4</v>
      </c>
      <c r="H55" s="8">
        <f>LARGE('Cleaned Data '!$C55:$P55,$H$1)</f>
        <v>4</v>
      </c>
      <c r="I55" s="8">
        <f t="shared" si="1"/>
        <v>34</v>
      </c>
      <c r="J55" s="8" t="str">
        <f t="shared" si="2"/>
        <v>Participated</v>
      </c>
      <c r="K55" s="8" t="str">
        <f t="shared" si="3"/>
        <v>Active</v>
      </c>
      <c r="L55" s="8" t="str">
        <f t="shared" si="4"/>
        <v>Active</v>
      </c>
    </row>
    <row r="56">
      <c r="A56" s="6" t="s">
        <v>123</v>
      </c>
      <c r="B56" s="7" t="s">
        <v>124</v>
      </c>
      <c r="C56" s="8">
        <f>LARGE('Cleaned Data '!$C56:$P56,$C$1)</f>
        <v>0</v>
      </c>
      <c r="D56" s="8">
        <f>LARGE('Cleaned Data '!$C56:$P56,$D$1)</f>
        <v>0</v>
      </c>
      <c r="E56" s="8">
        <f>LARGE('Cleaned Data '!$C56:$P56,$E$1)</f>
        <v>0</v>
      </c>
      <c r="F56" s="8">
        <f>LARGE('Cleaned Data '!$C56:$P56,$F$1)</f>
        <v>0</v>
      </c>
      <c r="G56" s="8">
        <f>LARGE('Cleaned Data '!$C56:$P56,$G$1)</f>
        <v>0</v>
      </c>
      <c r="H56" s="8">
        <f>LARGE('Cleaned Data '!$C56:$P56,$H$1)</f>
        <v>0</v>
      </c>
      <c r="I56" s="8">
        <f t="shared" si="1"/>
        <v>0</v>
      </c>
      <c r="J56" s="8" t="str">
        <f t="shared" si="2"/>
        <v>Not Participated</v>
      </c>
      <c r="K56" s="8" t="str">
        <f t="shared" si="3"/>
        <v>Not Active</v>
      </c>
      <c r="L56" s="8" t="str">
        <f t="shared" si="4"/>
        <v>Not Active</v>
      </c>
    </row>
    <row r="57">
      <c r="A57" s="6" t="s">
        <v>125</v>
      </c>
      <c r="B57" s="7" t="s">
        <v>126</v>
      </c>
      <c r="C57" s="8">
        <f>LARGE('Cleaned Data '!$C57:$P57,$C$1)</f>
        <v>10</v>
      </c>
      <c r="D57" s="8">
        <f>LARGE('Cleaned Data '!$C57:$P57,$D$1)</f>
        <v>5</v>
      </c>
      <c r="E57" s="8">
        <f>LARGE('Cleaned Data '!$C57:$P57,$E$1)</f>
        <v>4</v>
      </c>
      <c r="F57" s="8">
        <f>LARGE('Cleaned Data '!$C57:$P57,$F$1)</f>
        <v>0</v>
      </c>
      <c r="G57" s="8">
        <f>LARGE('Cleaned Data '!$C57:$P57,$G$1)</f>
        <v>0</v>
      </c>
      <c r="H57" s="8">
        <f>LARGE('Cleaned Data '!$C57:$P57,$H$1)</f>
        <v>0</v>
      </c>
      <c r="I57" s="8">
        <f t="shared" si="1"/>
        <v>19</v>
      </c>
      <c r="J57" s="8" t="str">
        <f t="shared" si="2"/>
        <v>Participated</v>
      </c>
      <c r="K57" s="8" t="str">
        <f t="shared" si="3"/>
        <v>Not Active</v>
      </c>
      <c r="L57" s="8" t="str">
        <f t="shared" si="4"/>
        <v>Active</v>
      </c>
    </row>
    <row r="58">
      <c r="A58" s="6" t="s">
        <v>127</v>
      </c>
      <c r="B58" s="7" t="s">
        <v>128</v>
      </c>
      <c r="C58" s="8">
        <f>LARGE('Cleaned Data '!$C58:$P58,$C$1)</f>
        <v>6</v>
      </c>
      <c r="D58" s="8">
        <f>LARGE('Cleaned Data '!$C58:$P58,$D$1)</f>
        <v>0</v>
      </c>
      <c r="E58" s="8">
        <f>LARGE('Cleaned Data '!$C58:$P58,$E$1)</f>
        <v>0</v>
      </c>
      <c r="F58" s="8">
        <f>LARGE('Cleaned Data '!$C58:$P58,$F$1)</f>
        <v>0</v>
      </c>
      <c r="G58" s="8">
        <f>LARGE('Cleaned Data '!$C58:$P58,$G$1)</f>
        <v>0</v>
      </c>
      <c r="H58" s="8">
        <f>LARGE('Cleaned Data '!$C58:$P58,$H$1)</f>
        <v>0</v>
      </c>
      <c r="I58" s="8">
        <f t="shared" si="1"/>
        <v>6</v>
      </c>
      <c r="J58" s="8" t="str">
        <f t="shared" si="2"/>
        <v>Participated</v>
      </c>
      <c r="K58" s="8" t="str">
        <f t="shared" si="3"/>
        <v>Not Active</v>
      </c>
      <c r="L58" s="8" t="str">
        <f t="shared" si="4"/>
        <v>Active</v>
      </c>
    </row>
    <row r="59">
      <c r="A59" s="6" t="s">
        <v>129</v>
      </c>
      <c r="B59" s="7" t="s">
        <v>130</v>
      </c>
      <c r="C59" s="8">
        <f>LARGE('Cleaned Data '!$C59:$P59,$C$1)</f>
        <v>0</v>
      </c>
      <c r="D59" s="8">
        <f>LARGE('Cleaned Data '!$C59:$P59,$D$1)</f>
        <v>0</v>
      </c>
      <c r="E59" s="8">
        <f>LARGE('Cleaned Data '!$C59:$P59,$E$1)</f>
        <v>0</v>
      </c>
      <c r="F59" s="8">
        <f>LARGE('Cleaned Data '!$C59:$P59,$F$1)</f>
        <v>0</v>
      </c>
      <c r="G59" s="8">
        <f>LARGE('Cleaned Data '!$C59:$P59,$G$1)</f>
        <v>0</v>
      </c>
      <c r="H59" s="8">
        <f>LARGE('Cleaned Data '!$C59:$P59,$H$1)</f>
        <v>0</v>
      </c>
      <c r="I59" s="8">
        <f t="shared" si="1"/>
        <v>0</v>
      </c>
      <c r="J59" s="8" t="str">
        <f t="shared" si="2"/>
        <v>Not Participated</v>
      </c>
      <c r="K59" s="8" t="str">
        <f t="shared" si="3"/>
        <v>Not Active</v>
      </c>
      <c r="L59" s="8" t="str">
        <f t="shared" si="4"/>
        <v>Not Active</v>
      </c>
    </row>
    <row r="60">
      <c r="A60" s="6" t="s">
        <v>131</v>
      </c>
      <c r="B60" s="7" t="s">
        <v>132</v>
      </c>
      <c r="C60" s="8">
        <f>LARGE('Cleaned Data '!$C60:$P60,$C$1)</f>
        <v>10</v>
      </c>
      <c r="D60" s="8">
        <f>LARGE('Cleaned Data '!$C60:$P60,$D$1)</f>
        <v>10</v>
      </c>
      <c r="E60" s="8">
        <f>LARGE('Cleaned Data '!$C60:$P60,$E$1)</f>
        <v>10</v>
      </c>
      <c r="F60" s="8">
        <f>LARGE('Cleaned Data '!$C60:$P60,$F$1)</f>
        <v>9</v>
      </c>
      <c r="G60" s="8">
        <f>LARGE('Cleaned Data '!$C60:$P60,$G$1)</f>
        <v>9</v>
      </c>
      <c r="H60" s="8">
        <f>LARGE('Cleaned Data '!$C60:$P60,$H$1)</f>
        <v>9</v>
      </c>
      <c r="I60" s="8">
        <f t="shared" si="1"/>
        <v>57</v>
      </c>
      <c r="J60" s="8" t="str">
        <f t="shared" si="2"/>
        <v>Participated</v>
      </c>
      <c r="K60" s="8" t="str">
        <f t="shared" si="3"/>
        <v>Active</v>
      </c>
      <c r="L60" s="8" t="str">
        <f t="shared" si="4"/>
        <v>Active</v>
      </c>
    </row>
    <row r="61">
      <c r="A61" s="6" t="s">
        <v>133</v>
      </c>
      <c r="B61" s="7" t="s">
        <v>134</v>
      </c>
      <c r="C61" s="8">
        <f>LARGE('Cleaned Data '!$C61:$P61,$C$1)</f>
        <v>8</v>
      </c>
      <c r="D61" s="8">
        <f>LARGE('Cleaned Data '!$C61:$P61,$D$1)</f>
        <v>6</v>
      </c>
      <c r="E61" s="8">
        <f>LARGE('Cleaned Data '!$C61:$P61,$E$1)</f>
        <v>4</v>
      </c>
      <c r="F61" s="8">
        <f>LARGE('Cleaned Data '!$C61:$P61,$F$1)</f>
        <v>4</v>
      </c>
      <c r="G61" s="8">
        <f>LARGE('Cleaned Data '!$C61:$P61,$G$1)</f>
        <v>4</v>
      </c>
      <c r="H61" s="8">
        <f>LARGE('Cleaned Data '!$C61:$P61,$H$1)</f>
        <v>4</v>
      </c>
      <c r="I61" s="8">
        <f t="shared" si="1"/>
        <v>30</v>
      </c>
      <c r="J61" s="8" t="str">
        <f t="shared" si="2"/>
        <v>Participated</v>
      </c>
      <c r="K61" s="8" t="str">
        <f t="shared" si="3"/>
        <v>Active</v>
      </c>
      <c r="L61" s="8" t="str">
        <f t="shared" si="4"/>
        <v>Active</v>
      </c>
    </row>
    <row r="62">
      <c r="A62" s="6" t="s">
        <v>135</v>
      </c>
      <c r="B62" s="7" t="s">
        <v>136</v>
      </c>
      <c r="C62" s="8">
        <f>LARGE('Cleaned Data '!$C62:$P62,$C$1)</f>
        <v>10</v>
      </c>
      <c r="D62" s="8">
        <f>LARGE('Cleaned Data '!$C62:$P62,$D$1)</f>
        <v>10</v>
      </c>
      <c r="E62" s="8">
        <f>LARGE('Cleaned Data '!$C62:$P62,$E$1)</f>
        <v>10</v>
      </c>
      <c r="F62" s="8">
        <f>LARGE('Cleaned Data '!$C62:$P62,$F$1)</f>
        <v>10</v>
      </c>
      <c r="G62" s="8">
        <f>LARGE('Cleaned Data '!$C62:$P62,$G$1)</f>
        <v>10</v>
      </c>
      <c r="H62" s="8">
        <f>LARGE('Cleaned Data '!$C62:$P62,$H$1)</f>
        <v>10</v>
      </c>
      <c r="I62" s="8">
        <f t="shared" si="1"/>
        <v>60</v>
      </c>
      <c r="J62" s="8" t="str">
        <f t="shared" si="2"/>
        <v>Participated</v>
      </c>
      <c r="K62" s="8" t="str">
        <f t="shared" si="3"/>
        <v>Active</v>
      </c>
      <c r="L62" s="8" t="str">
        <f t="shared" si="4"/>
        <v>Active</v>
      </c>
    </row>
    <row r="63">
      <c r="A63" s="6" t="s">
        <v>139</v>
      </c>
      <c r="B63" s="10" t="s">
        <v>140</v>
      </c>
      <c r="C63" s="8">
        <f>LARGE('Cleaned Data '!$C64:$P64,$C$1)</f>
        <v>0</v>
      </c>
      <c r="D63" s="8">
        <f>LARGE('Cleaned Data '!$C64:$P64,$D$1)</f>
        <v>0</v>
      </c>
      <c r="E63" s="8">
        <f>LARGE('Cleaned Data '!$C64:$P64,$E$1)</f>
        <v>0</v>
      </c>
      <c r="F63" s="8">
        <f>LARGE('Cleaned Data '!$C64:$P64,$F$1)</f>
        <v>0</v>
      </c>
      <c r="G63" s="8">
        <f>LARGE('Cleaned Data '!$C64:$P64,$G$1)</f>
        <v>0</v>
      </c>
      <c r="H63" s="8">
        <f>LARGE('Cleaned Data '!$C64:$P64,$H$1)</f>
        <v>0</v>
      </c>
      <c r="I63" s="8">
        <f t="shared" si="1"/>
        <v>0</v>
      </c>
      <c r="J63" s="8" t="str">
        <f t="shared" si="2"/>
        <v>Not Participated</v>
      </c>
      <c r="K63" s="8" t="str">
        <f t="shared" si="3"/>
        <v>Not Active</v>
      </c>
      <c r="L63" s="8" t="str">
        <f t="shared" si="4"/>
        <v>Not Active</v>
      </c>
    </row>
  </sheetData>
  <mergeCells count="5">
    <mergeCell ref="N1:O1"/>
    <mergeCell ref="N6:O6"/>
    <mergeCell ref="N21:O21"/>
    <mergeCell ref="N16:O16"/>
    <mergeCell ref="N27:O27"/>
  </mergeCells>
  <conditionalFormatting sqref="J2:J63">
    <cfRule type="containsText" dxfId="0" priority="1" operator="containsText" text="Not Participated">
      <formula>NOT(ISERROR(SEARCH(("Not Participated"),(J2))))</formula>
    </cfRule>
  </conditionalFormatting>
  <conditionalFormatting sqref="I2:I63">
    <cfRule type="colorScale" priority="2">
      <colorScale>
        <cfvo type="min"/>
        <cfvo type="max"/>
        <color rgb="FFEAD1DC"/>
        <color rgb="FFA64D79"/>
      </colorScale>
    </cfRule>
  </conditionalFormatting>
  <conditionalFormatting sqref="L2:L63">
    <cfRule type="containsText" dxfId="1" priority="3" operator="containsText" text="Not Active">
      <formula>NOT(ISERROR(SEARCH(("Not Active"),(L2))))</formula>
    </cfRule>
  </conditionalFormatting>
  <dataValidations>
    <dataValidation type="list" allowBlank="1" showErrorMessage="1" sqref="O7">
      <formula1>$A$2:A$63</formula1>
    </dataValidation>
  </dataValidations>
  <drawing r:id="rId1"/>
</worksheet>
</file>