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nafna\Downloads\"/>
    </mc:Choice>
  </mc:AlternateContent>
  <xr:revisionPtr revIDLastSave="0" documentId="13_ncr:1_{246807F8-6A38-44BB-8987-20BF3D9205F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Question 1 to 7" sheetId="1" r:id="rId1"/>
    <sheet name="Question 8" sheetId="2" r:id="rId2"/>
    <sheet name="Question 9" sheetId="3" r:id="rId3"/>
    <sheet name="Question 10" sheetId="7" r:id="rId4"/>
    <sheet name="Question 11" sheetId="4" r:id="rId5"/>
    <sheet name="Question 17" sheetId="5" r:id="rId6"/>
    <sheet name="Question 18 &amp; 19" sheetId="6" r:id="rId7"/>
  </sheets>
  <definedNames>
    <definedName name="_xlchart.v1.0" hidden="1">'Question 10'!$A$2:$A$11</definedName>
    <definedName name="_xlchart.v1.1" hidden="1">'Question 11'!$A$2:$A$11</definedName>
    <definedName name="_xlchart.v1.2" hidden="1">'Question 11'!$A$2:$A$11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7" l="1"/>
  <c r="D6" i="7" s="1"/>
  <c r="D3" i="7"/>
  <c r="D2" i="7"/>
  <c r="D5" i="7" s="1"/>
  <c r="D2" i="6" l="1"/>
  <c r="F4" i="6" s="1"/>
  <c r="H4" i="6" s="1"/>
  <c r="C2" i="6"/>
  <c r="D2" i="5"/>
  <c r="B2" i="5"/>
  <c r="C2" i="2"/>
  <c r="C15" i="1"/>
  <c r="D2" i="1" s="1"/>
  <c r="C14" i="1"/>
  <c r="C10" i="1"/>
  <c r="C9" i="1"/>
  <c r="C7" i="1"/>
  <c r="C6" i="1"/>
  <c r="C5" i="1"/>
  <c r="C3" i="1"/>
  <c r="C2" i="1"/>
  <c r="D9" i="1" s="1"/>
  <c r="D7" i="1" l="1"/>
  <c r="D11" i="1"/>
  <c r="D3" i="1"/>
  <c r="D5" i="1"/>
  <c r="C12" i="1"/>
  <c r="C8" i="1"/>
  <c r="C13" i="1" s="1"/>
  <c r="E5" i="6"/>
  <c r="G5" i="6" s="1"/>
  <c r="E6" i="6"/>
  <c r="G6" i="6" s="1"/>
  <c r="D4" i="1"/>
  <c r="D6" i="1"/>
  <c r="D8" i="1"/>
  <c r="D10" i="1"/>
  <c r="H4" i="5"/>
  <c r="I4" i="5" s="1"/>
  <c r="H6" i="5"/>
  <c r="I6" i="5" s="1"/>
  <c r="H8" i="5"/>
  <c r="I8" i="5" s="1"/>
  <c r="F5" i="6"/>
  <c r="H5" i="6" s="1"/>
  <c r="F6" i="6"/>
  <c r="H6" i="6" s="1"/>
  <c r="H2" i="5"/>
  <c r="I2" i="5" s="1"/>
  <c r="E2" i="6"/>
  <c r="G2" i="6" s="1"/>
  <c r="E3" i="6"/>
  <c r="G3" i="6" s="1"/>
  <c r="E4" i="6"/>
  <c r="G4" i="6" s="1"/>
  <c r="H3" i="5"/>
  <c r="I3" i="5" s="1"/>
  <c r="H5" i="5"/>
  <c r="I5" i="5" s="1"/>
  <c r="H7" i="5"/>
  <c r="I7" i="5" s="1"/>
  <c r="F2" i="6"/>
  <c r="H2" i="6" s="1"/>
  <c r="F3" i="6"/>
  <c r="H3" i="6" s="1"/>
  <c r="J2" i="6" l="1"/>
  <c r="L2" i="6" s="1"/>
  <c r="L4" i="6" s="1"/>
  <c r="L6" i="6" s="1"/>
  <c r="I2" i="6"/>
  <c r="K2" i="6" s="1"/>
  <c r="K4" i="6" s="1"/>
  <c r="K6" i="6" s="1"/>
  <c r="F9" i="6" s="1"/>
  <c r="F10" i="6" s="1"/>
  <c r="J2" i="5"/>
  <c r="K2" i="5" s="1"/>
  <c r="L2" i="5" s="1"/>
  <c r="D11" i="5" s="1"/>
</calcChain>
</file>

<file path=xl/sharedStrings.xml><?xml version="1.0" encoding="utf-8"?>
<sst xmlns="http://schemas.openxmlformats.org/spreadsheetml/2006/main" count="83" uniqueCount="71">
  <si>
    <t>Weight</t>
  </si>
  <si>
    <t>Metric</t>
  </si>
  <si>
    <t>Computed</t>
  </si>
  <si>
    <t>z score</t>
  </si>
  <si>
    <t>Mean</t>
  </si>
  <si>
    <t>Median</t>
  </si>
  <si>
    <t>Mode</t>
  </si>
  <si>
    <t>-</t>
  </si>
  <si>
    <t>Q1 percentile</t>
  </si>
  <si>
    <t>Q2 percentile</t>
  </si>
  <si>
    <t>Q3 percentile</t>
  </si>
  <si>
    <t>IQR</t>
  </si>
  <si>
    <t>Min</t>
  </si>
  <si>
    <t>Max</t>
  </si>
  <si>
    <t>Range</t>
  </si>
  <si>
    <t>Lower Bound</t>
  </si>
  <si>
    <t>Upper Bound</t>
  </si>
  <si>
    <t>Variance</t>
  </si>
  <si>
    <t>Standard Deviation</t>
  </si>
  <si>
    <t>3. Interquartile Range (IQR): ● Find the IQR for the given dataset and explain its significance.</t>
  </si>
  <si>
    <t xml:space="preserve">The IQR is the range between Q1 and Q3. </t>
  </si>
  <si>
    <t>Calculation: IQR = Q3-Q1 , Here it is 19.75  - 14.25 = 5.5</t>
  </si>
  <si>
    <t>Significance:The IQR measures the spread of the middle 50% of the data. It is robust to outliers and provides a clearer picture of data variability.</t>
  </si>
  <si>
    <t>5. Finding Outliers Using Quartiles: ● Compute the Lower Bound and Upper Bound. ● Identify any outliers in the dataset.</t>
  </si>
  <si>
    <t>Quartiles(Q1, Q2, Q3)
- Interquartile range
- Lower bound: Q1 - (1.5 × IQR), here it is  14.25 - (1.5 * 5.5) = 6
- Upper bound: Q3 + (1.5 × IQR), here it is 19.25 + (1.5 * 5.5) = 28</t>
  </si>
  <si>
    <t>Any data point below the lower bound (6) or above the upper bound (28) is considered an outlier.
Dataset: [10, 12, 14, 15, 17, 18, 19, 20, 22, 24]
All data points in the dataset fall within the range [6, 28]. Therefore, there are no outliers in this dataset.</t>
  </si>
  <si>
    <t>7. Z-score Standardization: ● Compute the Z-scores for each value in the dataset and explain its significance in data standardization.</t>
  </si>
  <si>
    <t xml:space="preserve">   1. A positive z-score indicates the data point is above the mean.</t>
  </si>
  <si>
    <t xml:space="preserve">   2. A negative z-score indicates the data point is below the mean.</t>
  </si>
  <si>
    <t xml:space="preserve">   3. A z-score of 0 means the data point is equal to the mean.</t>
  </si>
  <si>
    <t>Signigicance :</t>
  </si>
  <si>
    <t xml:space="preserve">In this dataset:
All z-scores fall within the range [-1.610588889, 1.565220188], so there are no outliers.
The data point 10 has the lowest z-score (--1.610588889), meaning it is the farthest below the mean.
The data point 24 has the highest z-score (1.565220188), meaning it is the farthest above the mean.
</t>
  </si>
  <si>
    <t>X</t>
  </si>
  <si>
    <t>Y</t>
  </si>
  <si>
    <t>Pearson Correlation coefficient</t>
  </si>
  <si>
    <t>Data</t>
  </si>
  <si>
    <t>sample mean</t>
  </si>
  <si>
    <t>sample size</t>
  </si>
  <si>
    <t>sqrt_sample size</t>
  </si>
  <si>
    <t>population mean</t>
  </si>
  <si>
    <t>Column 1</t>
  </si>
  <si>
    <t>Column 2</t>
  </si>
  <si>
    <t>data - sample mean</t>
  </si>
  <si>
    <t>square</t>
  </si>
  <si>
    <t>sum</t>
  </si>
  <si>
    <t>sum/6(sum/n-1)</t>
  </si>
  <si>
    <t>Sqrt</t>
  </si>
  <si>
    <t>T Test</t>
  </si>
  <si>
    <t>T Table value</t>
  </si>
  <si>
    <t>t-statistic &lt; critical t-value, we failed to reject Null Hypothesis</t>
  </si>
  <si>
    <t>Sample Mean X</t>
  </si>
  <si>
    <t>Sample Mean Y</t>
  </si>
  <si>
    <t>X - Sample Mean X</t>
  </si>
  <si>
    <t>Y - Sample Mean Y</t>
  </si>
  <si>
    <t>Square of X - Sample Mean X</t>
  </si>
  <si>
    <t>Square of Y - Sample Mean Y</t>
  </si>
  <si>
    <t>Sum x</t>
  </si>
  <si>
    <t>Sum y</t>
  </si>
  <si>
    <t>Sum x/4</t>
  </si>
  <si>
    <t>sum y/4</t>
  </si>
  <si>
    <t>sqrt</t>
  </si>
  <si>
    <t>T Test pooled variance</t>
  </si>
  <si>
    <t>T statistics</t>
  </si>
  <si>
    <t>Question 19.</t>
  </si>
  <si>
    <t>t-statistic &lt; critical t-value, we reject Null Hypothesis</t>
  </si>
  <si>
    <t>.</t>
  </si>
  <si>
    <t>DATA</t>
  </si>
  <si>
    <t>Q1(25th percantile)</t>
  </si>
  <si>
    <t>Q2(50th percantile)</t>
  </si>
  <si>
    <t>Q3(75th percantile)</t>
  </si>
  <si>
    <t>computed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</si>
</sst>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sz val="10"/>
      <color rgb="FF000000"/>
      <name val="Arial"/>
    </font>
    <font>
      <b/>
      <sz val="11"/>
      <color theme="1"/>
      <name val="Arial"/>
      <scheme val="minor"/>
    </font>
    <font>
      <b/>
      <sz val="10"/>
      <color rgb="FFFF0000"/>
      <name val="Arial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  <diagonal/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  <diagonal/>
    </border>
    <border>
      <left style="thin">
        <color rgb="FF292F50"/>
      </left>
      <right style="thin">
        <color rgb="FF292F50"/>
      </right>
      <top style="thin">
        <color rgb="FF292F50"/>
      </top>
      <bottom style="thin">
        <color rgb="FF292F50"/>
      </bottom>
      <diagonal/>
    </border>
    <border>
      <left style="thin">
        <color rgb="FF292F50"/>
      </left>
      <right style="thin">
        <color rgb="FF292F50"/>
      </right>
      <top style="thin">
        <color rgb="FFFFFFFF"/>
      </top>
      <bottom style="thin">
        <color rgb="FFFFFFFF"/>
      </bottom>
      <diagonal/>
    </border>
    <border>
      <left style="thin">
        <color rgb="FF292F50"/>
      </left>
      <right style="thin">
        <color rgb="FF292F50"/>
      </right>
      <top style="thin">
        <color rgb="FFF6F8F9"/>
      </top>
      <bottom style="thin">
        <color rgb="FFF6F8F9"/>
      </bottom>
      <diagonal/>
    </border>
    <border>
      <left style="thin">
        <color rgb="FF292F50"/>
      </left>
      <right style="thin">
        <color rgb="FF292F50"/>
      </right>
      <top style="thin">
        <color rgb="FFF6F8F9"/>
      </top>
      <bottom style="thin">
        <color rgb="FF292F50"/>
      </bottom>
      <diagonal/>
    </border>
    <border>
      <left style="thin">
        <color rgb="FF38416A"/>
      </left>
      <right style="thin">
        <color rgb="FF4A568D"/>
      </right>
      <top style="thin">
        <color rgb="FF38416A"/>
      </top>
      <bottom style="thin">
        <color rgb="FF38416A"/>
      </bottom>
      <diagonal/>
    </border>
    <border>
      <left style="thin">
        <color rgb="FF4A568D"/>
      </left>
      <right style="thin">
        <color rgb="FF4A568D"/>
      </right>
      <top style="thin">
        <color rgb="FF38416A"/>
      </top>
      <bottom style="thin">
        <color rgb="FF38416A"/>
      </bottom>
      <diagonal/>
    </border>
    <border>
      <left style="thin">
        <color rgb="FF4A568D"/>
      </left>
      <right style="thin">
        <color rgb="FF38416A"/>
      </right>
      <top style="thin">
        <color rgb="FF38416A"/>
      </top>
      <bottom style="thin">
        <color rgb="FF38416A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C352D"/>
      </left>
      <right style="thin">
        <color rgb="FFBB463C"/>
      </right>
      <top style="thin">
        <color rgb="FF8C352D"/>
      </top>
      <bottom style="thin">
        <color rgb="FF8C352D"/>
      </bottom>
      <diagonal/>
    </border>
    <border>
      <left style="thin">
        <color rgb="FFBB463C"/>
      </left>
      <right style="thin">
        <color rgb="FFBB463C"/>
      </right>
      <top style="thin">
        <color rgb="FF8C352D"/>
      </top>
      <bottom style="thin">
        <color rgb="FF8C352D"/>
      </bottom>
      <diagonal/>
    </border>
    <border>
      <left style="thin">
        <color rgb="FFBB463C"/>
      </left>
      <right style="thin">
        <color rgb="FF8C352D"/>
      </right>
      <top style="thin">
        <color rgb="FF8C352D"/>
      </top>
      <bottom style="thin">
        <color rgb="FF8C352D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0" fontId="2" fillId="0" borderId="13" xfId="0" applyFont="1" applyBorder="1"/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2" fillId="0" borderId="4" xfId="0" applyFont="1" applyBorder="1"/>
    <xf numFmtId="0" fontId="1" fillId="0" borderId="4" xfId="0" applyFont="1" applyBorder="1"/>
    <xf numFmtId="0" fontId="1" fillId="0" borderId="0" xfId="0" applyFont="1"/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6" fillId="0" borderId="4" xfId="0" applyFont="1" applyBorder="1"/>
    <xf numFmtId="0" fontId="2" fillId="0" borderId="0" xfId="0" applyFont="1"/>
    <xf numFmtId="0" fontId="2" fillId="0" borderId="25" xfId="0" applyFont="1" applyBorder="1" applyAlignment="1">
      <alignment vertical="center"/>
    </xf>
    <xf numFmtId="0" fontId="1" fillId="0" borderId="31" xfId="0" applyFont="1" applyBorder="1" applyAlignment="1">
      <alignment horizontal="left" vertical="center"/>
    </xf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2" fillId="0" borderId="9" xfId="0" applyFont="1" applyBorder="1"/>
    <xf numFmtId="0" fontId="0" fillId="0" borderId="0" xfId="0"/>
    <xf numFmtId="0" fontId="2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4" fillId="0" borderId="9" xfId="0" applyFont="1" applyBorder="1" applyAlignment="1">
      <alignment horizontal="left"/>
    </xf>
    <xf numFmtId="0" fontId="2" fillId="0" borderId="11" xfId="0" applyFont="1" applyBorder="1"/>
    <xf numFmtId="0" fontId="3" fillId="0" borderId="12" xfId="0" applyFont="1" applyBorder="1"/>
    <xf numFmtId="0" fontId="1" fillId="0" borderId="25" xfId="0" applyFont="1" applyBorder="1"/>
    <xf numFmtId="0" fontId="3" fillId="0" borderId="26" xfId="0" applyFont="1" applyBorder="1"/>
    <xf numFmtId="0" fontId="3" fillId="0" borderId="27" xfId="0" applyFont="1" applyBorder="1"/>
    <xf numFmtId="0" fontId="2" fillId="2" borderId="18" xfId="0" applyFont="1" applyFill="1" applyBorder="1" applyAlignment="1">
      <alignment horizontal="left" vertical="center"/>
    </xf>
    <xf numFmtId="0" fontId="1" fillId="0" borderId="33" xfId="0" applyFont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3" borderId="32" xfId="0" applyFont="1" applyFill="1" applyBorder="1" applyAlignment="1">
      <alignment horizontal="center"/>
    </xf>
    <xf numFmtId="0" fontId="0" fillId="3" borderId="32" xfId="0" applyFill="1" applyBorder="1"/>
  </cellXfs>
  <cellStyles count="1">
    <cellStyle name="Normal" xfId="0" builtinId="0"/>
  </cellStyles>
  <dxfs count="20">
    <dxf>
      <fill>
        <patternFill patternType="solid">
          <fgColor indexed="64"/>
          <bgColor theme="2" tint="-0.14999847407452621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B463C"/>
          <bgColor rgb="FFBB463C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A568D"/>
          <bgColor rgb="FF4A568D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73F6B"/>
          <bgColor rgb="FF373F6B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B3642"/>
          <bgColor rgb="FF9B3642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6">
    <tableStyle name="Question 1 to 7-style" pivot="0" count="3" xr9:uid="{00000000-0011-0000-FFFF-FFFF00000000}">
      <tableStyleElement type="headerRow" dxfId="19"/>
      <tableStyleElement type="firstRowStripe" dxfId="18"/>
      <tableStyleElement type="secondRowStripe" dxfId="17"/>
    </tableStyle>
    <tableStyle name="Question 8-style" pivot="0" count="3" xr9:uid="{00000000-0011-0000-FFFF-FFFF01000000}">
      <tableStyleElement type="headerRow" dxfId="16"/>
      <tableStyleElement type="firstRowStripe" dxfId="15"/>
      <tableStyleElement type="secondRowStripe" dxfId="14"/>
    </tableStyle>
    <tableStyle name="Question 9-style" pivot="0" count="3" xr9:uid="{00000000-0011-0000-FFFF-FFFF02000000}">
      <tableStyleElement type="headerRow" dxfId="13"/>
      <tableStyleElement type="firstRowStripe" dxfId="12"/>
      <tableStyleElement type="secondRowStripe" dxfId="11"/>
    </tableStyle>
    <tableStyle name="Question 11-style" pivot="0" count="3" xr9:uid="{00000000-0011-0000-FFFF-FFFF03000000}">
      <tableStyleElement type="headerRow" dxfId="10"/>
      <tableStyleElement type="firstRowStripe" dxfId="9"/>
      <tableStyleElement type="secondRowStripe" dxfId="8"/>
    </tableStyle>
    <tableStyle name="Question 17-style" pivot="0" count="3" xr9:uid="{00000000-0011-0000-FFFF-FFFF04000000}">
      <tableStyleElement type="headerRow" dxfId="7"/>
      <tableStyleElement type="firstRowStripe" dxfId="6"/>
      <tableStyleElement type="secondRowStripe" dxfId="5"/>
    </tableStyle>
    <tableStyle name="Question 18 &amp; 19-style" pivot="0" count="3" xr9:uid="{00000000-0011-0000-FFFF-FFFF05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                                 Scatter plot - Y vs. X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9'!$B$1</c:f>
              <c:strCache>
                <c:ptCount val="1"/>
                <c:pt idx="0">
                  <c:v>Y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'Question 9'!$A$2:$A$6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'Question 9'!$B$2:$B$6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C-453E-B18F-3F11934FA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07664"/>
        <c:axId val="150492168"/>
      </c:scatterChart>
      <c:valAx>
        <c:axId val="1503076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492168"/>
        <c:crosses val="autoZero"/>
        <c:crossBetween val="midCat"/>
      </c:valAx>
      <c:valAx>
        <c:axId val="150492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30766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D4065DFD-097F-4E4B-8B24-2338FC1C202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</a:t>
          </a:r>
        </a:p>
      </cx:txPr>
    </cx:title>
    <cx:plotArea>
      <cx:plotAreaRegion>
        <cx:series layoutId="clusteredColumn" uniqueId="{5AD996DA-EE8D-4EAC-9AC2-6D97BC42BD2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809625</xdr:colOff>
      <xdr:row>3</xdr:row>
      <xdr:rowOff>47625</xdr:rowOff>
    </xdr:from>
    <xdr:ext cx="5715000" cy="34956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365760</xdr:colOff>
      <xdr:row>6</xdr:row>
      <xdr:rowOff>133350</xdr:rowOff>
    </xdr:from>
    <xdr:to>
      <xdr:col>14</xdr:col>
      <xdr:colOff>60960</xdr:colOff>
      <xdr:row>23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B92CA42-9518-C120-BE84-9C1A64A67A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1468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34290</xdr:rowOff>
    </xdr:from>
    <xdr:to>
      <xdr:col>8</xdr:col>
      <xdr:colOff>419100</xdr:colOff>
      <xdr:row>16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4240495-C4D5-D367-9224-B1D3315225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5580" y="4305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15">
  <tableColumns count="4">
    <tableColumn id="1" xr3:uid="{00000000-0010-0000-0000-000001000000}" name="Weight"/>
    <tableColumn id="2" xr3:uid="{00000000-0010-0000-0000-000002000000}" name="Metric"/>
    <tableColumn id="3" xr3:uid="{00000000-0010-0000-0000-000003000000}" name="Computed"/>
    <tableColumn id="4" xr3:uid="{00000000-0010-0000-0000-000004000000}" name="z score"/>
  </tableColumns>
  <tableStyleInfo name="Question 1 to 7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C6">
  <tableColumns count="3">
    <tableColumn id="1" xr3:uid="{00000000-0010-0000-0100-000001000000}" name="X"/>
    <tableColumn id="2" xr3:uid="{00000000-0010-0000-0100-000002000000}" name="Y"/>
    <tableColumn id="3" xr3:uid="{00000000-0010-0000-0100-000003000000}" name="Pearson Correlation coefficient" dataDxfId="1"/>
  </tableColumns>
  <tableStyleInfo name="Question 8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6">
  <tableColumns count="2">
    <tableColumn id="1" xr3:uid="{00000000-0010-0000-0200-000001000000}" name="X"/>
    <tableColumn id="2" xr3:uid="{00000000-0010-0000-0200-000002000000}" name="Y"/>
  </tableColumns>
  <tableStyleInfo name="Question 9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A11" headerRowDxfId="0">
  <tableColumns count="1">
    <tableColumn id="1" xr3:uid="{00000000-0010-0000-0300-000001000000}" name="Data"/>
  </tableColumns>
  <tableStyleInfo name="Question 1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6" displayName="Table6" ref="A1:L8">
  <tableColumns count="12">
    <tableColumn id="1" xr3:uid="{00000000-0010-0000-0400-000001000000}" name="Data"/>
    <tableColumn id="2" xr3:uid="{00000000-0010-0000-0400-000002000000}" name="sample mean"/>
    <tableColumn id="3" xr3:uid="{00000000-0010-0000-0400-000003000000}" name="sample size"/>
    <tableColumn id="4" xr3:uid="{00000000-0010-0000-0400-000004000000}" name="sqrt_sample size"/>
    <tableColumn id="5" xr3:uid="{00000000-0010-0000-0400-000005000000}" name="population mean"/>
    <tableColumn id="6" xr3:uid="{00000000-0010-0000-0400-000006000000}" name="Column 1"/>
    <tableColumn id="7" xr3:uid="{00000000-0010-0000-0400-000007000000}" name="Column 2"/>
    <tableColumn id="8" xr3:uid="{00000000-0010-0000-0400-000008000000}" name="data - sample mean"/>
    <tableColumn id="9" xr3:uid="{00000000-0010-0000-0400-000009000000}" name="square"/>
    <tableColumn id="10" xr3:uid="{00000000-0010-0000-0400-00000A000000}" name="sum"/>
    <tableColumn id="11" xr3:uid="{00000000-0010-0000-0400-00000B000000}" name="sum/6(sum/n-1)"/>
    <tableColumn id="12" xr3:uid="{00000000-0010-0000-0400-00000C000000}" name="Sqrt"/>
  </tableColumns>
  <tableStyleInfo name="Question 17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7" displayName="Table7" ref="A1:L6">
  <tableColumns count="12">
    <tableColumn id="1" xr3:uid="{00000000-0010-0000-0500-000001000000}" name="X"/>
    <tableColumn id="2" xr3:uid="{00000000-0010-0000-0500-000002000000}" name="Y"/>
    <tableColumn id="3" xr3:uid="{00000000-0010-0000-0500-000003000000}" name="Sample Mean X"/>
    <tableColumn id="4" xr3:uid="{00000000-0010-0000-0500-000004000000}" name="Sample Mean Y"/>
    <tableColumn id="5" xr3:uid="{00000000-0010-0000-0500-000005000000}" name="X - Sample Mean X"/>
    <tableColumn id="6" xr3:uid="{00000000-0010-0000-0500-000006000000}" name="Y - Sample Mean Y"/>
    <tableColumn id="7" xr3:uid="{00000000-0010-0000-0500-000007000000}" name="Square of X - Sample Mean X"/>
    <tableColumn id="8" xr3:uid="{00000000-0010-0000-0500-000008000000}" name="Square of Y - Sample Mean Y"/>
    <tableColumn id="9" xr3:uid="{00000000-0010-0000-0500-000009000000}" name="Sum x"/>
    <tableColumn id="10" xr3:uid="{00000000-0010-0000-0500-00000A000000}" name="Sum y"/>
    <tableColumn id="11" xr3:uid="{00000000-0010-0000-0500-00000B000000}" name="Sum x/4"/>
    <tableColumn id="12" xr3:uid="{00000000-0010-0000-0500-00000C000000}" name="sum y/4"/>
  </tableColumns>
  <tableStyleInfo name="Question 18 &amp; 19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2"/>
  <sheetViews>
    <sheetView workbookViewId="0">
      <pane ySplit="1" topLeftCell="A11" activePane="bottomLeft" state="frozen"/>
      <selection pane="bottomLeft" activeCell="B3" sqref="B3"/>
    </sheetView>
  </sheetViews>
  <sheetFormatPr defaultColWidth="12.5546875" defaultRowHeight="15.75" customHeight="1" x14ac:dyDescent="0.25"/>
  <cols>
    <col min="1" max="1" width="17" customWidth="1"/>
    <col min="2" max="3" width="16.44140625" customWidth="1"/>
    <col min="4" max="4" width="14.44140625" customWidth="1"/>
  </cols>
  <sheetData>
    <row r="1" spans="1:4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customHeight="1" x14ac:dyDescent="0.25">
      <c r="A2" s="4">
        <v>12</v>
      </c>
      <c r="B2" s="5" t="s">
        <v>4</v>
      </c>
      <c r="C2" s="4">
        <f>AVERAGE(A2:A12)</f>
        <v>17.100000000000001</v>
      </c>
      <c r="D2" s="6">
        <f>(A2-C2)/$C$15</f>
        <v>-1.156901878035941</v>
      </c>
    </row>
    <row r="3" spans="1:4" ht="15.75" customHeight="1" x14ac:dyDescent="0.25">
      <c r="A3" s="4">
        <v>15</v>
      </c>
      <c r="B3" s="5" t="s">
        <v>5</v>
      </c>
      <c r="C3" s="4">
        <f>MEDIAN(A2:A12)</f>
        <v>17.5</v>
      </c>
      <c r="D3" s="6">
        <f>(A3-C2)/C15</f>
        <v>-0.47637136154421117</v>
      </c>
    </row>
    <row r="4" spans="1:4" ht="15.75" customHeight="1" x14ac:dyDescent="0.25">
      <c r="A4" s="4">
        <v>14</v>
      </c>
      <c r="B4" s="5" t="s">
        <v>6</v>
      </c>
      <c r="C4" s="4" t="s">
        <v>7</v>
      </c>
      <c r="D4" s="6">
        <f>(A4-C2)/C15</f>
        <v>-0.70321486704145442</v>
      </c>
    </row>
    <row r="5" spans="1:4" ht="15.75" customHeight="1" x14ac:dyDescent="0.25">
      <c r="A5" s="4">
        <v>10</v>
      </c>
      <c r="B5" s="5" t="s">
        <v>8</v>
      </c>
      <c r="C5" s="4">
        <f>_xlfn.PERCENTILE.INC(A2:A12, 0.25)</f>
        <v>14.25</v>
      </c>
      <c r="D5" s="6">
        <f>(A5-C2)/$C$15</f>
        <v>-1.6105888890304276</v>
      </c>
    </row>
    <row r="6" spans="1:4" ht="15.75" customHeight="1" x14ac:dyDescent="0.25">
      <c r="A6" s="4">
        <v>18</v>
      </c>
      <c r="B6" s="5" t="s">
        <v>9</v>
      </c>
      <c r="C6" s="4">
        <f>_xlfn.PERCENTILE.INC(A2:A12, 0.5)</f>
        <v>17.5</v>
      </c>
      <c r="D6" s="6">
        <f>(A6-C2)/$C$15</f>
        <v>0.20415915494751863</v>
      </c>
    </row>
    <row r="7" spans="1:4" ht="15.75" customHeight="1" x14ac:dyDescent="0.25">
      <c r="A7" s="4">
        <v>20</v>
      </c>
      <c r="B7" s="5" t="s">
        <v>10</v>
      </c>
      <c r="C7" s="4">
        <f>_xlfn.PERCENTILE.INC(A2:A12, 0.75)</f>
        <v>19.75</v>
      </c>
      <c r="D7" s="6">
        <f t="shared" ref="D7:D10" si="0">(A7-$C$2)/$C$15</f>
        <v>0.65784616594200518</v>
      </c>
    </row>
    <row r="8" spans="1:4" ht="15.75" customHeight="1" x14ac:dyDescent="0.25">
      <c r="A8" s="4">
        <v>22</v>
      </c>
      <c r="B8" s="5" t="s">
        <v>11</v>
      </c>
      <c r="C8" s="4">
        <f>(C7-C5)</f>
        <v>5.5</v>
      </c>
      <c r="D8" s="6">
        <f t="shared" si="0"/>
        <v>1.1115331769364918</v>
      </c>
    </row>
    <row r="9" spans="1:4" ht="15.75" customHeight="1" x14ac:dyDescent="0.25">
      <c r="A9" s="4">
        <v>24</v>
      </c>
      <c r="B9" s="5" t="s">
        <v>12</v>
      </c>
      <c r="C9" s="4">
        <f>MIN(A2:A12)</f>
        <v>10</v>
      </c>
      <c r="D9" s="6">
        <f t="shared" si="0"/>
        <v>1.5652201879309782</v>
      </c>
    </row>
    <row r="10" spans="1:4" ht="15.75" customHeight="1" x14ac:dyDescent="0.25">
      <c r="A10" s="4">
        <v>17</v>
      </c>
      <c r="B10" s="5" t="s">
        <v>13</v>
      </c>
      <c r="C10" s="4">
        <f>MAX(A2:A12)</f>
        <v>24</v>
      </c>
      <c r="D10" s="6">
        <f t="shared" si="0"/>
        <v>-2.268435054972465E-2</v>
      </c>
    </row>
    <row r="11" spans="1:4" ht="15.75" customHeight="1" x14ac:dyDescent="0.25">
      <c r="A11" s="4">
        <v>19</v>
      </c>
      <c r="B11" s="5" t="s">
        <v>14</v>
      </c>
      <c r="C11" s="4">
        <v>14</v>
      </c>
      <c r="D11" s="6">
        <f>(A11- C2)/$C$15</f>
        <v>0.43100266044476188</v>
      </c>
    </row>
    <row r="12" spans="1:4" ht="15.75" customHeight="1" x14ac:dyDescent="0.25">
      <c r="A12" s="4"/>
      <c r="B12" s="5" t="s">
        <v>15</v>
      </c>
      <c r="C12" s="4">
        <f>(C5-1.5*C8)</f>
        <v>6</v>
      </c>
      <c r="D12" s="7"/>
    </row>
    <row r="13" spans="1:4" ht="15.75" customHeight="1" x14ac:dyDescent="0.25">
      <c r="A13" s="6"/>
      <c r="B13" s="5" t="s">
        <v>16</v>
      </c>
      <c r="C13" s="4">
        <f>(C7+1.5*C8)</f>
        <v>28</v>
      </c>
      <c r="D13" s="6"/>
    </row>
    <row r="14" spans="1:4" ht="15.75" customHeight="1" x14ac:dyDescent="0.25">
      <c r="A14" s="6"/>
      <c r="B14" s="5" t="s">
        <v>17</v>
      </c>
      <c r="C14" s="4">
        <f>VAR(A2:A12)</f>
        <v>19.433333333333344</v>
      </c>
      <c r="D14" s="6"/>
    </row>
    <row r="15" spans="1:4" ht="15.75" customHeight="1" x14ac:dyDescent="0.25">
      <c r="A15" s="6"/>
      <c r="B15" s="5" t="s">
        <v>18</v>
      </c>
      <c r="C15" s="4">
        <f>STDEV(A2:A12)</f>
        <v>4.4083254568297638</v>
      </c>
      <c r="D15" s="6"/>
    </row>
    <row r="17" spans="1:8" ht="15.75" customHeight="1" x14ac:dyDescent="0.25">
      <c r="A17" s="37" t="s">
        <v>19</v>
      </c>
      <c r="B17" s="38"/>
      <c r="C17" s="38"/>
      <c r="D17" s="38"/>
      <c r="E17" s="38"/>
      <c r="F17" s="38"/>
      <c r="G17" s="38"/>
      <c r="H17" s="39"/>
    </row>
    <row r="18" spans="1:8" ht="15.75" customHeight="1" x14ac:dyDescent="0.25">
      <c r="A18" s="35" t="s">
        <v>20</v>
      </c>
      <c r="B18" s="36"/>
      <c r="C18" s="36"/>
      <c r="D18" s="36"/>
      <c r="E18" s="36"/>
      <c r="F18" s="36"/>
      <c r="G18" s="36"/>
      <c r="H18" s="40"/>
    </row>
    <row r="19" spans="1:8" ht="15.75" customHeight="1" x14ac:dyDescent="0.25">
      <c r="A19" s="35" t="s">
        <v>21</v>
      </c>
      <c r="B19" s="36"/>
      <c r="C19" s="36"/>
      <c r="D19" s="36"/>
      <c r="E19" s="36"/>
      <c r="F19" s="36"/>
      <c r="G19" s="36"/>
      <c r="H19" s="40"/>
    </row>
    <row r="20" spans="1:8" ht="15.75" customHeight="1" x14ac:dyDescent="0.25">
      <c r="A20" s="35" t="s">
        <v>22</v>
      </c>
      <c r="B20" s="36"/>
      <c r="C20" s="36"/>
      <c r="D20" s="36"/>
      <c r="E20" s="36"/>
      <c r="F20" s="36"/>
      <c r="G20" s="36"/>
      <c r="H20" s="40"/>
    </row>
    <row r="21" spans="1:8" ht="15.75" customHeight="1" x14ac:dyDescent="0.25">
      <c r="A21" s="8"/>
      <c r="H21" s="9"/>
    </row>
    <row r="22" spans="1:8" ht="15.75" customHeight="1" x14ac:dyDescent="0.25">
      <c r="A22" s="8" t="s">
        <v>23</v>
      </c>
      <c r="H22" s="9"/>
    </row>
    <row r="23" spans="1:8" ht="15.75" customHeight="1" x14ac:dyDescent="0.25">
      <c r="A23" s="35" t="s">
        <v>24</v>
      </c>
      <c r="B23" s="36"/>
      <c r="C23" s="36"/>
      <c r="D23" s="36"/>
      <c r="E23" s="36"/>
      <c r="F23" s="36"/>
      <c r="H23" s="9"/>
    </row>
    <row r="24" spans="1:8" ht="15.75" customHeight="1" x14ac:dyDescent="0.25">
      <c r="A24" s="35" t="s">
        <v>25</v>
      </c>
      <c r="B24" s="36"/>
      <c r="C24" s="36"/>
      <c r="D24" s="36"/>
      <c r="E24" s="36"/>
      <c r="F24" s="36"/>
      <c r="H24" s="9"/>
    </row>
    <row r="25" spans="1:8" ht="15.75" customHeight="1" x14ac:dyDescent="0.25">
      <c r="A25" s="8"/>
      <c r="H25" s="9"/>
    </row>
    <row r="26" spans="1:8" ht="15.75" customHeight="1" x14ac:dyDescent="0.25">
      <c r="A26" s="8"/>
      <c r="H26" s="9"/>
    </row>
    <row r="27" spans="1:8" ht="15.75" customHeight="1" x14ac:dyDescent="0.25">
      <c r="A27" s="35" t="s">
        <v>26</v>
      </c>
      <c r="B27" s="36"/>
      <c r="C27" s="36"/>
      <c r="D27" s="36"/>
      <c r="E27" s="36"/>
      <c r="F27" s="36"/>
      <c r="G27" s="36"/>
      <c r="H27" s="9"/>
    </row>
    <row r="28" spans="1:8" ht="15.75" customHeight="1" x14ac:dyDescent="0.25">
      <c r="A28" s="41" t="s">
        <v>27</v>
      </c>
      <c r="B28" s="36"/>
      <c r="C28" s="36"/>
      <c r="D28" s="36"/>
      <c r="E28" s="36"/>
      <c r="F28" s="36"/>
      <c r="G28" s="36"/>
      <c r="H28" s="9"/>
    </row>
    <row r="29" spans="1:8" ht="13.2" x14ac:dyDescent="0.25">
      <c r="A29" s="41" t="s">
        <v>28</v>
      </c>
      <c r="B29" s="36"/>
      <c r="C29" s="36"/>
      <c r="D29" s="36"/>
      <c r="E29" s="36"/>
      <c r="F29" s="36"/>
      <c r="G29" s="36"/>
      <c r="H29" s="9"/>
    </row>
    <row r="30" spans="1:8" ht="13.2" x14ac:dyDescent="0.25">
      <c r="A30" s="41" t="s">
        <v>29</v>
      </c>
      <c r="B30" s="36"/>
      <c r="C30" s="36"/>
      <c r="D30" s="36"/>
      <c r="E30" s="36"/>
      <c r="F30" s="36"/>
      <c r="G30" s="36"/>
      <c r="H30" s="9"/>
    </row>
    <row r="31" spans="1:8" ht="13.2" x14ac:dyDescent="0.25">
      <c r="A31" s="41" t="s">
        <v>30</v>
      </c>
      <c r="B31" s="36"/>
      <c r="C31" s="36"/>
      <c r="D31" s="36"/>
      <c r="E31" s="36"/>
      <c r="F31" s="36"/>
      <c r="G31" s="36"/>
      <c r="H31" s="9"/>
    </row>
    <row r="32" spans="1:8" ht="13.2" x14ac:dyDescent="0.25">
      <c r="A32" s="42" t="s">
        <v>31</v>
      </c>
      <c r="B32" s="43"/>
      <c r="C32" s="43"/>
      <c r="D32" s="43"/>
      <c r="E32" s="43"/>
      <c r="F32" s="43"/>
      <c r="G32" s="43"/>
      <c r="H32" s="10"/>
    </row>
  </sheetData>
  <mergeCells count="12">
    <mergeCell ref="A28:G28"/>
    <mergeCell ref="A29:G29"/>
    <mergeCell ref="A30:G30"/>
    <mergeCell ref="A31:G31"/>
    <mergeCell ref="A32:G32"/>
    <mergeCell ref="A24:F24"/>
    <mergeCell ref="A27:G27"/>
    <mergeCell ref="A17:H17"/>
    <mergeCell ref="A18:H18"/>
    <mergeCell ref="A19:H19"/>
    <mergeCell ref="A20:H20"/>
    <mergeCell ref="A23:F23"/>
  </mergeCells>
  <dataValidations count="1">
    <dataValidation type="custom" allowBlank="1" showDropDown="1" sqref="A2:A15 C2:D15" xr:uid="{00000000-0002-0000-00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2"/>
  <sheetViews>
    <sheetView workbookViewId="0">
      <pane ySplit="1" topLeftCell="A2" activePane="bottomLeft" state="frozen"/>
      <selection pane="bottomLeft" activeCell="D10" sqref="D10"/>
    </sheetView>
  </sheetViews>
  <sheetFormatPr defaultColWidth="12.5546875" defaultRowHeight="15.75" customHeight="1" x14ac:dyDescent="0.25"/>
  <cols>
    <col min="3" max="3" width="29.6640625" customWidth="1"/>
  </cols>
  <sheetData>
    <row r="1" spans="1:4" ht="13.2" x14ac:dyDescent="0.25">
      <c r="A1" s="11" t="s">
        <v>32</v>
      </c>
      <c r="B1" s="12" t="s">
        <v>33</v>
      </c>
      <c r="C1" s="31" t="s">
        <v>34</v>
      </c>
    </row>
    <row r="2" spans="1:4" ht="13.2" x14ac:dyDescent="0.25">
      <c r="A2" s="6">
        <v>10</v>
      </c>
      <c r="B2" s="30">
        <v>5</v>
      </c>
      <c r="C2" s="48">
        <f>CORREL(A2:A6, B2:B6)</f>
        <v>0.99999999999999989</v>
      </c>
    </row>
    <row r="3" spans="1:4" ht="13.2" x14ac:dyDescent="0.25">
      <c r="A3" s="6">
        <v>20</v>
      </c>
      <c r="B3" s="30">
        <v>10</v>
      </c>
      <c r="C3" s="33"/>
    </row>
    <row r="4" spans="1:4" ht="13.2" x14ac:dyDescent="0.25">
      <c r="A4" s="6">
        <v>30</v>
      </c>
      <c r="B4" s="30">
        <v>15</v>
      </c>
      <c r="C4" s="33"/>
    </row>
    <row r="5" spans="1:4" ht="13.2" x14ac:dyDescent="0.25">
      <c r="A5" s="6">
        <v>40</v>
      </c>
      <c r="B5" s="30">
        <v>20</v>
      </c>
      <c r="C5" s="33"/>
    </row>
    <row r="6" spans="1:4" ht="13.2" x14ac:dyDescent="0.25">
      <c r="A6" s="6">
        <v>50</v>
      </c>
      <c r="B6" s="30">
        <v>25</v>
      </c>
      <c r="C6" s="34"/>
    </row>
    <row r="12" spans="1:4" ht="15.75" customHeight="1" x14ac:dyDescent="0.25">
      <c r="D12" s="3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9"/>
  <sheetViews>
    <sheetView workbookViewId="0">
      <pane ySplit="1" topLeftCell="A2" activePane="bottomLeft" state="frozen"/>
      <selection pane="bottomLeft" activeCell="L15" sqref="L15"/>
    </sheetView>
  </sheetViews>
  <sheetFormatPr defaultColWidth="12.5546875" defaultRowHeight="15.75" customHeight="1" x14ac:dyDescent="0.25"/>
  <sheetData>
    <row r="1" spans="1:2" ht="15.75" customHeight="1" x14ac:dyDescent="0.25">
      <c r="A1" s="13" t="s">
        <v>32</v>
      </c>
      <c r="B1" s="14" t="s">
        <v>33</v>
      </c>
    </row>
    <row r="2" spans="1:2" ht="15.75" customHeight="1" x14ac:dyDescent="0.25">
      <c r="A2" s="6">
        <v>10</v>
      </c>
      <c r="B2" s="6">
        <v>5</v>
      </c>
    </row>
    <row r="3" spans="1:2" ht="15.75" customHeight="1" x14ac:dyDescent="0.25">
      <c r="A3" s="6">
        <v>20</v>
      </c>
      <c r="B3" s="6">
        <v>10</v>
      </c>
    </row>
    <row r="4" spans="1:2" ht="15.75" customHeight="1" x14ac:dyDescent="0.25">
      <c r="A4" s="6">
        <v>30</v>
      </c>
      <c r="B4" s="6">
        <v>15</v>
      </c>
    </row>
    <row r="5" spans="1:2" ht="15.75" customHeight="1" x14ac:dyDescent="0.25">
      <c r="A5" s="6">
        <v>40</v>
      </c>
      <c r="B5" s="6">
        <v>20</v>
      </c>
    </row>
    <row r="6" spans="1:2" ht="15.75" customHeight="1" x14ac:dyDescent="0.25">
      <c r="A6" s="6">
        <v>50</v>
      </c>
      <c r="B6" s="6">
        <v>25</v>
      </c>
    </row>
    <row r="19" spans="8:8" ht="15.75" customHeight="1" x14ac:dyDescent="0.25">
      <c r="H19" s="15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A89F-2EC2-4F93-B324-8FCE3C105146}">
  <dimension ref="A1:D11"/>
  <sheetViews>
    <sheetView tabSelected="1" workbookViewId="0">
      <selection activeCell="F5" sqref="F5"/>
    </sheetView>
  </sheetViews>
  <sheetFormatPr defaultRowHeight="13.2" x14ac:dyDescent="0.25"/>
  <cols>
    <col min="3" max="3" width="16.5546875" customWidth="1"/>
    <col min="4" max="4" width="12.5546875" customWidth="1"/>
  </cols>
  <sheetData>
    <row r="1" spans="1:4" ht="13.8" x14ac:dyDescent="0.25">
      <c r="A1" s="51" t="s">
        <v>66</v>
      </c>
      <c r="B1" s="52"/>
      <c r="C1" s="51" t="s">
        <v>1</v>
      </c>
      <c r="D1" s="51" t="s">
        <v>70</v>
      </c>
    </row>
    <row r="2" spans="1:4" x14ac:dyDescent="0.25">
      <c r="A2" s="32">
        <v>12</v>
      </c>
      <c r="B2" s="32"/>
      <c r="C2" s="49" t="s">
        <v>67</v>
      </c>
      <c r="D2" s="32">
        <f>PERCENTILE(A2:A11,0.25)</f>
        <v>14.25</v>
      </c>
    </row>
    <row r="3" spans="1:4" x14ac:dyDescent="0.25">
      <c r="A3" s="32">
        <v>15</v>
      </c>
      <c r="B3" s="32"/>
      <c r="C3" s="49" t="s">
        <v>68</v>
      </c>
      <c r="D3" s="32">
        <f>PERCENTILE(A2:A11,0.5)</f>
        <v>17.5</v>
      </c>
    </row>
    <row r="4" spans="1:4" x14ac:dyDescent="0.25">
      <c r="A4" s="32">
        <v>14</v>
      </c>
      <c r="B4" s="32"/>
      <c r="C4" s="49" t="s">
        <v>69</v>
      </c>
      <c r="D4" s="32">
        <f>PERCENTILE(A2:A11,0.75)</f>
        <v>19.75</v>
      </c>
    </row>
    <row r="5" spans="1:4" x14ac:dyDescent="0.25">
      <c r="A5" s="32">
        <v>10</v>
      </c>
      <c r="B5" s="32"/>
      <c r="C5" s="49" t="s">
        <v>15</v>
      </c>
      <c r="D5" s="32">
        <f>(D2-1.5*D10)</f>
        <v>14.25</v>
      </c>
    </row>
    <row r="6" spans="1:4" x14ac:dyDescent="0.25">
      <c r="A6" s="32">
        <v>18</v>
      </c>
      <c r="B6" s="32"/>
      <c r="C6" s="49" t="s">
        <v>16</v>
      </c>
      <c r="D6" s="32">
        <f>(D4+1.5*D10)</f>
        <v>19.75</v>
      </c>
    </row>
    <row r="7" spans="1:4" x14ac:dyDescent="0.25">
      <c r="A7" s="32">
        <v>20</v>
      </c>
      <c r="B7" s="32"/>
      <c r="C7" s="32"/>
      <c r="D7" s="32"/>
    </row>
    <row r="8" spans="1:4" ht="13.8" x14ac:dyDescent="0.25">
      <c r="A8" s="32">
        <v>22</v>
      </c>
      <c r="B8" s="32"/>
      <c r="C8" s="50"/>
      <c r="D8" s="32"/>
    </row>
    <row r="9" spans="1:4" ht="13.8" x14ac:dyDescent="0.25">
      <c r="A9" s="32">
        <v>24</v>
      </c>
      <c r="B9" s="32"/>
      <c r="C9" s="50"/>
      <c r="D9" s="32"/>
    </row>
    <row r="10" spans="1:4" ht="13.8" x14ac:dyDescent="0.25">
      <c r="A10" s="32">
        <v>17</v>
      </c>
      <c r="B10" s="32"/>
      <c r="C10" s="50"/>
      <c r="D10" s="32"/>
    </row>
    <row r="11" spans="1:4" x14ac:dyDescent="0.25">
      <c r="A11" s="32">
        <v>19</v>
      </c>
      <c r="B11" s="32"/>
      <c r="C11" s="32"/>
      <c r="D11" s="3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11"/>
  <sheetViews>
    <sheetView workbookViewId="0">
      <pane ySplit="1" topLeftCell="A2" activePane="bottomLeft" state="frozen"/>
      <selection pane="bottomLeft" activeCell="J15" sqref="J15"/>
    </sheetView>
  </sheetViews>
  <sheetFormatPr defaultColWidth="12.5546875" defaultRowHeight="15.75" customHeight="1" x14ac:dyDescent="0.25"/>
  <sheetData>
    <row r="1" spans="1:1" ht="15.75" customHeight="1" x14ac:dyDescent="0.25">
      <c r="A1" s="47" t="s">
        <v>35</v>
      </c>
    </row>
    <row r="2" spans="1:1" ht="15.75" customHeight="1" x14ac:dyDescent="0.25">
      <c r="A2" s="17">
        <v>15</v>
      </c>
    </row>
    <row r="3" spans="1:1" ht="15.75" customHeight="1" x14ac:dyDescent="0.25">
      <c r="A3" s="16">
        <v>12</v>
      </c>
    </row>
    <row r="4" spans="1:1" ht="15.75" customHeight="1" x14ac:dyDescent="0.25">
      <c r="A4" s="16">
        <v>14</v>
      </c>
    </row>
    <row r="5" spans="1:1" ht="15.75" customHeight="1" x14ac:dyDescent="0.25">
      <c r="A5" s="17">
        <v>10</v>
      </c>
    </row>
    <row r="6" spans="1:1" ht="15.75" customHeight="1" x14ac:dyDescent="0.25">
      <c r="A6" s="16">
        <v>18</v>
      </c>
    </row>
    <row r="7" spans="1:1" ht="15.75" customHeight="1" x14ac:dyDescent="0.25">
      <c r="A7" s="17">
        <v>20</v>
      </c>
    </row>
    <row r="8" spans="1:1" ht="15.75" customHeight="1" x14ac:dyDescent="0.25">
      <c r="A8" s="16">
        <v>22</v>
      </c>
    </row>
    <row r="9" spans="1:1" ht="15.75" customHeight="1" x14ac:dyDescent="0.25">
      <c r="A9" s="17">
        <v>24</v>
      </c>
    </row>
    <row r="10" spans="1:1" ht="15.75" customHeight="1" x14ac:dyDescent="0.25">
      <c r="A10" s="16">
        <v>17</v>
      </c>
    </row>
    <row r="11" spans="1:1" ht="15.75" customHeight="1" x14ac:dyDescent="0.25">
      <c r="A11" s="18">
        <v>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3"/>
  <sheetViews>
    <sheetView workbookViewId="0">
      <pane ySplit="1" topLeftCell="A2" activePane="bottomLeft" state="frozen"/>
      <selection pane="bottomLeft" activeCell="B3" sqref="B3"/>
    </sheetView>
  </sheetViews>
  <sheetFormatPr defaultColWidth="12.5546875" defaultRowHeight="15.75" customHeight="1" x14ac:dyDescent="0.25"/>
  <cols>
    <col min="2" max="2" width="16.44140625" customWidth="1"/>
    <col min="3" max="3" width="20.33203125" customWidth="1"/>
    <col min="4" max="4" width="19.44140625" customWidth="1"/>
    <col min="5" max="5" width="19.33203125" customWidth="1"/>
    <col min="6" max="7" width="13.44140625" customWidth="1"/>
    <col min="8" max="8" width="21.6640625" customWidth="1"/>
    <col min="11" max="11" width="19.109375" customWidth="1"/>
  </cols>
  <sheetData>
    <row r="1" spans="1:12" ht="15.75" customHeight="1" x14ac:dyDescent="0.25">
      <c r="A1" s="19" t="s">
        <v>35</v>
      </c>
      <c r="B1" s="20" t="s">
        <v>36</v>
      </c>
      <c r="C1" s="20" t="s">
        <v>37</v>
      </c>
      <c r="D1" s="20" t="s">
        <v>38</v>
      </c>
      <c r="E1" s="20" t="s">
        <v>39</v>
      </c>
      <c r="F1" s="20" t="s">
        <v>40</v>
      </c>
      <c r="G1" s="20" t="s">
        <v>41</v>
      </c>
      <c r="H1" s="20" t="s">
        <v>42</v>
      </c>
      <c r="I1" s="20" t="s">
        <v>43</v>
      </c>
      <c r="J1" s="20" t="s">
        <v>44</v>
      </c>
      <c r="K1" s="20" t="s">
        <v>45</v>
      </c>
      <c r="L1" s="21" t="s">
        <v>46</v>
      </c>
    </row>
    <row r="2" spans="1:12" ht="15.75" customHeight="1" x14ac:dyDescent="0.25">
      <c r="A2" s="4">
        <v>45</v>
      </c>
      <c r="B2" s="4">
        <f>AVERAGE(A2:A8)</f>
        <v>53.142857142857146</v>
      </c>
      <c r="C2" s="4">
        <v>7</v>
      </c>
      <c r="D2" s="4">
        <f>SQRT(C2)</f>
        <v>2.6457513110645907</v>
      </c>
      <c r="E2" s="4">
        <v>50</v>
      </c>
      <c r="F2" s="4"/>
      <c r="G2" s="4"/>
      <c r="H2" s="4">
        <f>A2-B2</f>
        <v>-8.1428571428571459</v>
      </c>
      <c r="I2" s="4">
        <f t="shared" ref="I2:I8" si="0">H2*H2</f>
        <v>66.306122448979636</v>
      </c>
      <c r="J2" s="4">
        <f>SUM(I2:I8)</f>
        <v>232.85714285714283</v>
      </c>
      <c r="K2" s="4">
        <f>J2/6</f>
        <v>38.809523809523803</v>
      </c>
      <c r="L2" s="4">
        <f>SQRT(K2)</f>
        <v>6.2297290317897298</v>
      </c>
    </row>
    <row r="3" spans="1:12" ht="15.75" customHeight="1" x14ac:dyDescent="0.25">
      <c r="A3" s="4">
        <v>50</v>
      </c>
      <c r="B3" s="4"/>
      <c r="C3" s="4"/>
      <c r="D3" s="4"/>
      <c r="E3" s="4"/>
      <c r="F3" s="4"/>
      <c r="G3" s="4"/>
      <c r="H3" s="4">
        <f>A3-B2</f>
        <v>-3.1428571428571459</v>
      </c>
      <c r="I3" s="4">
        <f t="shared" si="0"/>
        <v>9.8775510204081822</v>
      </c>
      <c r="J3" s="4"/>
      <c r="K3" s="4"/>
      <c r="L3" s="4"/>
    </row>
    <row r="4" spans="1:12" ht="15.75" customHeight="1" x14ac:dyDescent="0.25">
      <c r="A4" s="4">
        <v>55</v>
      </c>
      <c r="B4" s="4"/>
      <c r="C4" s="4"/>
      <c r="D4" s="4"/>
      <c r="E4" s="4"/>
      <c r="F4" s="4"/>
      <c r="G4" s="4"/>
      <c r="H4" s="4">
        <f t="shared" ref="H4:H8" si="1">A4-$B$2</f>
        <v>1.8571428571428541</v>
      </c>
      <c r="I4" s="4">
        <f t="shared" si="0"/>
        <v>3.4489795918367232</v>
      </c>
      <c r="J4" s="4"/>
      <c r="K4" s="4"/>
      <c r="L4" s="4"/>
    </row>
    <row r="5" spans="1:12" ht="15.75" customHeight="1" x14ac:dyDescent="0.25">
      <c r="A5" s="4">
        <v>60</v>
      </c>
      <c r="B5" s="4"/>
      <c r="C5" s="4"/>
      <c r="D5" s="4"/>
      <c r="E5" s="4"/>
      <c r="F5" s="4"/>
      <c r="G5" s="4"/>
      <c r="H5" s="4">
        <f t="shared" si="1"/>
        <v>6.8571428571428541</v>
      </c>
      <c r="I5" s="4">
        <f t="shared" si="0"/>
        <v>47.020408163265266</v>
      </c>
      <c r="J5" s="4"/>
      <c r="K5" s="4"/>
      <c r="L5" s="4"/>
    </row>
    <row r="6" spans="1:12" ht="15.75" customHeight="1" x14ac:dyDescent="0.25">
      <c r="A6" s="4">
        <v>62</v>
      </c>
      <c r="B6" s="4"/>
      <c r="C6" s="4"/>
      <c r="D6" s="4"/>
      <c r="E6" s="4"/>
      <c r="F6" s="4"/>
      <c r="G6" s="4"/>
      <c r="H6" s="4">
        <f t="shared" si="1"/>
        <v>8.8571428571428541</v>
      </c>
      <c r="I6" s="4">
        <f t="shared" si="0"/>
        <v>78.448979591836675</v>
      </c>
      <c r="J6" s="4"/>
      <c r="K6" s="4"/>
      <c r="L6" s="4"/>
    </row>
    <row r="7" spans="1:12" ht="15.75" customHeight="1" x14ac:dyDescent="0.25">
      <c r="A7" s="4">
        <v>48</v>
      </c>
      <c r="B7" s="4"/>
      <c r="C7" s="4"/>
      <c r="D7" s="4"/>
      <c r="E7" s="4"/>
      <c r="F7" s="4"/>
      <c r="G7" s="4"/>
      <c r="H7" s="4">
        <f t="shared" si="1"/>
        <v>-5.1428571428571459</v>
      </c>
      <c r="I7" s="4">
        <f t="shared" si="0"/>
        <v>26.448979591836768</v>
      </c>
      <c r="J7" s="4"/>
      <c r="K7" s="4"/>
      <c r="L7" s="4"/>
    </row>
    <row r="8" spans="1:12" ht="15.75" customHeight="1" x14ac:dyDescent="0.25">
      <c r="A8" s="4">
        <v>52</v>
      </c>
      <c r="B8" s="4"/>
      <c r="C8" s="4"/>
      <c r="D8" s="4"/>
      <c r="E8" s="4"/>
      <c r="F8" s="4"/>
      <c r="G8" s="4"/>
      <c r="H8" s="4">
        <f t="shared" si="1"/>
        <v>-1.1428571428571459</v>
      </c>
      <c r="I8" s="4">
        <f t="shared" si="0"/>
        <v>1.3061224489795988</v>
      </c>
      <c r="J8" s="4"/>
      <c r="K8" s="4"/>
      <c r="L8" s="4"/>
    </row>
    <row r="10" spans="1:12" ht="15.75" customHeight="1" x14ac:dyDescent="0.25">
      <c r="C10" s="22"/>
      <c r="D10" s="22"/>
      <c r="E10" s="22"/>
    </row>
    <row r="11" spans="1:12" ht="15.75" customHeight="1" x14ac:dyDescent="0.25">
      <c r="C11" s="23" t="s">
        <v>47</v>
      </c>
      <c r="D11" s="23">
        <f>(B2-E2)/(L2/D2)</f>
        <v>1.3347640585603673</v>
      </c>
      <c r="E11" s="23"/>
      <c r="F11" s="24"/>
      <c r="G11" s="24"/>
    </row>
    <row r="12" spans="1:12" ht="15.75" customHeight="1" x14ac:dyDescent="0.25">
      <c r="C12" s="23" t="s">
        <v>48</v>
      </c>
      <c r="D12" s="23">
        <v>2.4470000000000001</v>
      </c>
      <c r="E12" s="23"/>
      <c r="F12" s="24"/>
      <c r="G12" s="24"/>
    </row>
    <row r="13" spans="1:12" ht="15.75" customHeight="1" x14ac:dyDescent="0.25">
      <c r="C13" s="44" t="s">
        <v>49</v>
      </c>
      <c r="D13" s="45"/>
      <c r="E13" s="46"/>
      <c r="F13" s="24"/>
      <c r="G13" s="24"/>
    </row>
  </sheetData>
  <mergeCells count="1">
    <mergeCell ref="C13:E13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6"/>
  <sheetViews>
    <sheetView workbookViewId="0">
      <pane ySplit="1" topLeftCell="A2" activePane="bottomLeft" state="frozen"/>
      <selection pane="bottomLeft" activeCell="E20" sqref="E20"/>
    </sheetView>
  </sheetViews>
  <sheetFormatPr defaultColWidth="12.5546875" defaultRowHeight="15.75" customHeight="1" x14ac:dyDescent="0.25"/>
  <cols>
    <col min="3" max="3" width="18.44140625" customWidth="1"/>
    <col min="4" max="4" width="17.88671875" customWidth="1"/>
    <col min="5" max="5" width="26.44140625" customWidth="1"/>
    <col min="6" max="6" width="19.6640625" customWidth="1"/>
    <col min="7" max="8" width="27.44140625" customWidth="1"/>
  </cols>
  <sheetData>
    <row r="1" spans="1:12" ht="15.75" customHeight="1" x14ac:dyDescent="0.25">
      <c r="A1" s="25" t="s">
        <v>32</v>
      </c>
      <c r="B1" s="26" t="s">
        <v>33</v>
      </c>
      <c r="C1" s="26" t="s">
        <v>50</v>
      </c>
      <c r="D1" s="26" t="s">
        <v>51</v>
      </c>
      <c r="E1" s="26" t="s">
        <v>52</v>
      </c>
      <c r="F1" s="26" t="s">
        <v>53</v>
      </c>
      <c r="G1" s="26" t="s">
        <v>54</v>
      </c>
      <c r="H1" s="26" t="s">
        <v>55</v>
      </c>
      <c r="I1" s="26" t="s">
        <v>56</v>
      </c>
      <c r="J1" s="26" t="s">
        <v>57</v>
      </c>
      <c r="K1" s="26" t="s">
        <v>58</v>
      </c>
      <c r="L1" s="27" t="s">
        <v>59</v>
      </c>
    </row>
    <row r="2" spans="1:12" ht="15.75" customHeight="1" x14ac:dyDescent="0.25">
      <c r="A2" s="4">
        <v>85</v>
      </c>
      <c r="B2" s="4">
        <v>78</v>
      </c>
      <c r="C2" s="4">
        <f t="shared" ref="C2:D2" si="0">AVERAGE(A2:A6)</f>
        <v>88.2</v>
      </c>
      <c r="D2" s="4">
        <f t="shared" si="0"/>
        <v>79</v>
      </c>
      <c r="E2" s="4">
        <f t="shared" ref="E2:F2" si="1">A2-C2</f>
        <v>-3.2000000000000028</v>
      </c>
      <c r="F2" s="4">
        <f t="shared" si="1"/>
        <v>-1</v>
      </c>
      <c r="G2" s="4">
        <f t="shared" ref="G2:H2" si="2">E2*E2</f>
        <v>10.240000000000018</v>
      </c>
      <c r="H2" s="4">
        <f t="shared" si="2"/>
        <v>1</v>
      </c>
      <c r="I2" s="4">
        <f t="shared" ref="I2:J2" si="3">SUM(G2:G6)</f>
        <v>32.799999999999997</v>
      </c>
      <c r="J2" s="4">
        <f t="shared" si="3"/>
        <v>34</v>
      </c>
      <c r="K2" s="4">
        <f t="shared" ref="K2:L2" si="4">I2/4</f>
        <v>8.1999999999999993</v>
      </c>
      <c r="L2" s="4">
        <f t="shared" si="4"/>
        <v>8.5</v>
      </c>
    </row>
    <row r="3" spans="1:12" ht="15.75" customHeight="1" x14ac:dyDescent="0.25">
      <c r="A3" s="4">
        <v>90</v>
      </c>
      <c r="B3" s="4">
        <v>75</v>
      </c>
      <c r="C3" s="4"/>
      <c r="D3" s="4"/>
      <c r="E3" s="4">
        <f t="shared" ref="E3:E6" si="5">A3-$C$2</f>
        <v>1.7999999999999972</v>
      </c>
      <c r="F3" s="4">
        <f t="shared" ref="F3:F6" si="6">B3-$D$2</f>
        <v>-4</v>
      </c>
      <c r="G3" s="4">
        <f t="shared" ref="G3:H3" si="7">E3*E3</f>
        <v>3.2399999999999896</v>
      </c>
      <c r="H3" s="4">
        <f t="shared" si="7"/>
        <v>16</v>
      </c>
      <c r="I3" s="4"/>
      <c r="J3" s="4"/>
      <c r="K3" s="5" t="s">
        <v>60</v>
      </c>
      <c r="L3" s="5" t="s">
        <v>60</v>
      </c>
    </row>
    <row r="4" spans="1:12" ht="15.75" customHeight="1" x14ac:dyDescent="0.25">
      <c r="A4" s="4">
        <v>88</v>
      </c>
      <c r="B4" s="4">
        <v>80</v>
      </c>
      <c r="C4" s="4"/>
      <c r="D4" s="4"/>
      <c r="E4" s="4">
        <f t="shared" si="5"/>
        <v>-0.20000000000000284</v>
      </c>
      <c r="F4" s="4">
        <f t="shared" si="6"/>
        <v>1</v>
      </c>
      <c r="G4" s="4">
        <f t="shared" ref="G4:H4" si="8">E4*E4</f>
        <v>4.0000000000001139E-2</v>
      </c>
      <c r="H4" s="4">
        <f t="shared" si="8"/>
        <v>1</v>
      </c>
      <c r="I4" s="4"/>
      <c r="J4" s="4"/>
      <c r="K4" s="4">
        <f t="shared" ref="K4:L4" si="9">SQRT(K2)</f>
        <v>2.8635642126552705</v>
      </c>
      <c r="L4" s="4">
        <f t="shared" si="9"/>
        <v>2.9154759474226504</v>
      </c>
    </row>
    <row r="5" spans="1:12" ht="15.75" customHeight="1" x14ac:dyDescent="0.25">
      <c r="A5" s="4">
        <v>92</v>
      </c>
      <c r="B5" s="4">
        <v>83</v>
      </c>
      <c r="C5" s="4"/>
      <c r="D5" s="4"/>
      <c r="E5" s="4">
        <f t="shared" si="5"/>
        <v>3.7999999999999972</v>
      </c>
      <c r="F5" s="4">
        <f t="shared" si="6"/>
        <v>4</v>
      </c>
      <c r="G5" s="4">
        <f t="shared" ref="G5:H5" si="10">E5*E5</f>
        <v>14.439999999999978</v>
      </c>
      <c r="H5" s="4">
        <f t="shared" si="10"/>
        <v>16</v>
      </c>
      <c r="I5" s="4"/>
      <c r="J5" s="4"/>
      <c r="K5" s="5" t="s">
        <v>43</v>
      </c>
      <c r="L5" s="5" t="s">
        <v>43</v>
      </c>
    </row>
    <row r="6" spans="1:12" ht="15.75" customHeight="1" x14ac:dyDescent="0.25">
      <c r="A6" s="4">
        <v>86</v>
      </c>
      <c r="B6" s="4">
        <v>79</v>
      </c>
      <c r="C6" s="4"/>
      <c r="D6" s="4"/>
      <c r="E6" s="4">
        <f t="shared" si="5"/>
        <v>-2.2000000000000028</v>
      </c>
      <c r="F6" s="4">
        <f t="shared" si="6"/>
        <v>0</v>
      </c>
      <c r="G6" s="4">
        <f t="shared" ref="G6:H6" si="11">E6*E6</f>
        <v>4.8400000000000123</v>
      </c>
      <c r="H6" s="4">
        <f t="shared" si="11"/>
        <v>0</v>
      </c>
      <c r="I6" s="4"/>
      <c r="J6" s="4"/>
      <c r="K6" s="4">
        <f t="shared" ref="K6:L6" si="12">K4*K4</f>
        <v>8.1999999999999993</v>
      </c>
      <c r="L6" s="4">
        <f t="shared" si="12"/>
        <v>8.5</v>
      </c>
    </row>
    <row r="8" spans="1:12" ht="15.75" customHeight="1" x14ac:dyDescent="0.25">
      <c r="E8" s="22"/>
      <c r="F8" s="22"/>
      <c r="G8" s="22"/>
      <c r="H8" s="22"/>
    </row>
    <row r="9" spans="1:12" ht="15.75" customHeight="1" x14ac:dyDescent="0.25">
      <c r="E9" s="23" t="s">
        <v>61</v>
      </c>
      <c r="F9" s="23">
        <f>((5-1)*K6+(5-1)*L6)/8</f>
        <v>8.35</v>
      </c>
      <c r="G9" s="23"/>
      <c r="H9" s="23"/>
    </row>
    <row r="10" spans="1:12" ht="15.75" customHeight="1" x14ac:dyDescent="0.25">
      <c r="E10" s="23" t="s">
        <v>62</v>
      </c>
      <c r="F10" s="23">
        <f>(C2-D2)/(SQRT(F9*((1/5)+(1/5))))</f>
        <v>5.0340160275141628</v>
      </c>
      <c r="G10" s="23"/>
      <c r="H10" s="23"/>
    </row>
    <row r="11" spans="1:12" ht="15.75" customHeight="1" x14ac:dyDescent="0.25">
      <c r="E11" s="23" t="s">
        <v>48</v>
      </c>
      <c r="F11" s="23">
        <v>2.306</v>
      </c>
      <c r="G11" s="23"/>
      <c r="H11" s="23"/>
    </row>
    <row r="12" spans="1:12" ht="15.75" customHeight="1" x14ac:dyDescent="0.25">
      <c r="E12" s="28" t="s">
        <v>63</v>
      </c>
      <c r="F12" s="44" t="s">
        <v>64</v>
      </c>
      <c r="G12" s="45"/>
      <c r="H12" s="46"/>
    </row>
    <row r="16" spans="1:12" ht="15.75" customHeight="1" x14ac:dyDescent="0.25">
      <c r="E16" s="29" t="s">
        <v>65</v>
      </c>
    </row>
  </sheetData>
  <mergeCells count="1">
    <mergeCell ref="F12:H1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Question 1 to 7</vt:lpstr>
      <vt:lpstr>Question 8</vt:lpstr>
      <vt:lpstr>Question 9</vt:lpstr>
      <vt:lpstr>Question 10</vt:lpstr>
      <vt:lpstr>Question 11</vt:lpstr>
      <vt:lpstr>Question 17</vt:lpstr>
      <vt:lpstr>Question 18 &amp; 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NAFNA NADHAR</cp:lastModifiedBy>
  <dcterms:modified xsi:type="dcterms:W3CDTF">2025-03-06T03:45:14Z</dcterms:modified>
</cp:coreProperties>
</file>