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95e9367301acd/"/>
    </mc:Choice>
  </mc:AlternateContent>
  <xr:revisionPtr revIDLastSave="20" documentId="8_{1CB5DAC8-1730-42EB-B2BF-F3B0AE151348}" xr6:coauthVersionLast="47" xr6:coauthVersionMax="47" xr10:uidLastSave="{0D31D8DE-6D67-4F0B-B526-98D5C56B8EA1}"/>
  <workbookProtection workbookAlgorithmName="SHA-512" workbookHashValue="qwD4GayJ9K+tzErwGG1Y5NuEAwfyiGEmC69UPoJbyQ7tJWx57LuU76oR6s8BT6MBJVQtypH9uswlG7U6Mo6n5g==" workbookSaltValue="tW5j2kj1M9lpQWmw5r4oAw==" workbookSpinCount="100000" lockStructure="1"/>
  <bookViews>
    <workbookView xWindow="-120" yWindow="-120" windowWidth="20730" windowHeight="11160" xr2:uid="{9CC4A7A7-91EE-482A-8FA0-EA3BCBD582E5}"/>
  </bookViews>
  <sheets>
    <sheet name="Sheet1" sheetId="2" r:id="rId1"/>
    <sheet name="Sheet3" sheetId="4" state="veryHidden" r:id="rId2"/>
    <sheet name="Sheet4" sheetId="5" state="veryHidden" r:id="rId3"/>
  </sheets>
  <definedNames>
    <definedName name="Calculator">Sheet1!$D$3:$J$16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4" l="1"/>
  <c r="O5" i="4"/>
  <c r="Q6" i="4" s="1"/>
  <c r="O6" i="4"/>
  <c r="R6" i="4" l="1"/>
  <c r="S6" i="4" s="1"/>
  <c r="R7" i="4"/>
  <c r="S7" i="4" s="1"/>
  <c r="T6" i="4" l="1"/>
  <c r="U6" i="4" l="1"/>
  <c r="P14" i="4"/>
  <c r="P15" i="4" s="1"/>
  <c r="P17" i="4" l="1"/>
  <c r="H15" i="2" s="1"/>
  <c r="H14" i="2"/>
  <c r="O5" i="5"/>
  <c r="P5" i="5" s="1"/>
  <c r="Q5" i="5" s="1"/>
  <c r="P6" i="5" l="1"/>
  <c r="Q6" i="5" s="1"/>
  <c r="R5" i="5" s="1"/>
  <c r="P16" i="4" l="1"/>
  <c r="H16" i="2" s="1"/>
</calcChain>
</file>

<file path=xl/sharedStrings.xml><?xml version="1.0" encoding="utf-8"?>
<sst xmlns="http://schemas.openxmlformats.org/spreadsheetml/2006/main" count="62" uniqueCount="39">
  <si>
    <t xml:space="preserve">Moisture In Air/Dew Point
Calculator
</t>
  </si>
  <si>
    <t>Input</t>
  </si>
  <si>
    <t>Temperature</t>
  </si>
  <si>
    <t>C</t>
  </si>
  <si>
    <t>Relative Humadity</t>
  </si>
  <si>
    <t>Total Air Pressure</t>
  </si>
  <si>
    <t>Kpa</t>
  </si>
  <si>
    <t>Output</t>
  </si>
  <si>
    <t>Specfic Humadity</t>
  </si>
  <si>
    <t>kg of H20/Kg of Air</t>
  </si>
  <si>
    <t>Volume Percentage</t>
  </si>
  <si>
    <t>Dew Point</t>
  </si>
  <si>
    <t/>
  </si>
  <si>
    <t>m3/kg</t>
  </si>
  <si>
    <t>kJ/kg</t>
  </si>
  <si>
    <t>kJ/kg K</t>
  </si>
  <si>
    <t>Temp., T C</t>
  </si>
  <si>
    <t>Sat. press. Past kPa</t>
  </si>
  <si>
    <t>Sat. liquid. V1</t>
  </si>
  <si>
    <t>Sat. vapor, V1</t>
  </si>
  <si>
    <t>Sat. liquid, u,</t>
  </si>
  <si>
    <t>Evap., Us</t>
  </si>
  <si>
    <t>Sat. vapor, Us</t>
  </si>
  <si>
    <t>Sat. liquid, h,</t>
  </si>
  <si>
    <t>Evap., his</t>
  </si>
  <si>
    <t>Sat. vapor, h,</t>
  </si>
  <si>
    <t>Sat. liquid. S,</t>
  </si>
  <si>
    <t>Evap., Sig</t>
  </si>
  <si>
    <t>Sat. vapor, Sg</t>
  </si>
  <si>
    <t>Sat P
Kpa</t>
  </si>
  <si>
    <t>Total air pressure</t>
  </si>
  <si>
    <t>Pw</t>
  </si>
  <si>
    <t>KPA</t>
  </si>
  <si>
    <t>SH</t>
  </si>
  <si>
    <t>kgw/kga</t>
  </si>
  <si>
    <t>dew point</t>
  </si>
  <si>
    <t>Volume %</t>
  </si>
  <si>
    <t>Sat T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</si>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</sst>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3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9" fontId="0" fillId="0" borderId="0" xfId="1" applyFont="1"/>
    <xf numFmtId="0" fontId="3" fillId="0" borderId="7" xfId="0" applyFont="1" applyBorder="1" applyProtection="1">
      <protection locked="0"/>
    </xf>
    <xf numFmtId="0" fontId="3" fillId="0" borderId="7" xfId="0" applyFont="1" applyBorder="1" applyProtection="1">
      <protection hidden="1"/>
    </xf>
    <xf numFmtId="0" fontId="3" fillId="0" borderId="12" xfId="0" applyFont="1" applyBorder="1" applyProtection="1">
      <protection hidden="1"/>
    </xf>
    <xf numFmtId="9" fontId="3" fillId="0" borderId="7" xfId="0" applyNumberFormat="1" applyFont="1" applyBorder="1" applyProtection="1">
      <protection hidden="1"/>
    </xf>
    <xf numFmtId="0" fontId="0" fillId="0" borderId="0" xfId="0" applyAlignment="1">
      <alignment horizontal="center" vertical="center"/>
    </xf>
    <xf numFmtId="0" fontId="5" fillId="3" borderId="8" xfId="0" applyFont="1" applyFill="1" applyBorder="1" applyAlignment="1" applyProtection="1">
      <alignment horizontal="center" vertical="center" wrapText="1"/>
      <protection hidden="1"/>
    </xf>
    <xf numFmtId="0" fontId="5" fillId="3" borderId="3" xfId="0" applyFont="1" applyFill="1" applyBorder="1" applyAlignment="1" applyProtection="1">
      <alignment horizontal="center" vertical="center"/>
      <protection hidden="1"/>
    </xf>
    <xf numFmtId="0" fontId="5" fillId="3" borderId="2" xfId="0" applyFont="1" applyFill="1" applyBorder="1" applyAlignment="1" applyProtection="1">
      <alignment horizontal="center" vertical="center"/>
      <protection hidden="1"/>
    </xf>
    <xf numFmtId="0" fontId="5" fillId="3" borderId="9" xfId="0" applyFont="1" applyFill="1" applyBorder="1" applyAlignment="1" applyProtection="1">
      <alignment horizontal="center" vertical="center"/>
      <protection hidden="1"/>
    </xf>
    <xf numFmtId="0" fontId="5" fillId="3" borderId="7" xfId="0" applyFont="1" applyFill="1" applyBorder="1" applyAlignment="1" applyProtection="1">
      <alignment horizontal="center" vertical="center"/>
      <protection hidden="1"/>
    </xf>
    <xf numFmtId="0" fontId="5" fillId="3" borderId="10" xfId="0" applyFont="1" applyFill="1" applyBorder="1" applyAlignment="1" applyProtection="1">
      <alignment horizontal="center" vertical="center"/>
      <protection hidden="1"/>
    </xf>
    <xf numFmtId="0" fontId="3" fillId="0" borderId="9" xfId="0" applyFont="1" applyBorder="1" applyAlignment="1" applyProtection="1">
      <alignment horizontal="right"/>
      <protection hidden="1"/>
    </xf>
    <xf numFmtId="0" fontId="3" fillId="0" borderId="7" xfId="0" applyFont="1" applyBorder="1" applyAlignment="1" applyProtection="1">
      <alignment horizontal="right"/>
      <protection hidden="1"/>
    </xf>
    <xf numFmtId="0" fontId="4" fillId="4" borderId="9" xfId="0" applyFont="1" applyFill="1" applyBorder="1" applyAlignment="1" applyProtection="1">
      <alignment horizontal="left"/>
      <protection hidden="1"/>
    </xf>
    <xf numFmtId="0" fontId="4" fillId="4" borderId="7" xfId="0" applyFont="1" applyFill="1" applyBorder="1" applyAlignment="1" applyProtection="1">
      <alignment horizontal="left"/>
      <protection hidden="1"/>
    </xf>
    <xf numFmtId="0" fontId="4" fillId="4" borderId="10" xfId="0" applyFont="1" applyFill="1" applyBorder="1" applyAlignment="1" applyProtection="1">
      <alignment horizontal="left"/>
      <protection hidden="1"/>
    </xf>
    <xf numFmtId="0" fontId="4" fillId="4" borderId="9" xfId="0" applyFont="1" applyFill="1" applyBorder="1" applyAlignment="1" applyProtection="1">
      <alignment horizontal="left" vertical="center"/>
      <protection hidden="1"/>
    </xf>
    <xf numFmtId="0" fontId="4" fillId="4" borderId="7" xfId="0" applyFont="1" applyFill="1" applyBorder="1" applyAlignment="1" applyProtection="1">
      <alignment horizontal="left" vertical="center"/>
      <protection hidden="1"/>
    </xf>
    <xf numFmtId="0" fontId="4" fillId="4" borderId="10" xfId="0" applyFont="1" applyFill="1" applyBorder="1" applyAlignment="1" applyProtection="1">
      <alignment horizontal="left" vertical="center"/>
      <protection hidden="1"/>
    </xf>
    <xf numFmtId="0" fontId="3" fillId="0" borderId="7" xfId="0" applyFont="1" applyBorder="1" applyAlignment="1" applyProtection="1">
      <alignment horizontal="left"/>
      <protection hidden="1"/>
    </xf>
    <xf numFmtId="0" fontId="3" fillId="0" borderId="10" xfId="0" applyFont="1" applyBorder="1" applyAlignment="1" applyProtection="1">
      <alignment horizontal="left"/>
      <protection hidden="1"/>
    </xf>
    <xf numFmtId="0" fontId="3" fillId="0" borderId="12" xfId="0" applyFont="1" applyBorder="1" applyAlignment="1" applyProtection="1">
      <alignment horizontal="left"/>
      <protection hidden="1"/>
    </xf>
    <xf numFmtId="0" fontId="3" fillId="0" borderId="13" xfId="0" applyFont="1" applyBorder="1" applyAlignment="1" applyProtection="1">
      <alignment horizontal="left"/>
      <protection hidden="1"/>
    </xf>
    <xf numFmtId="0" fontId="3" fillId="0" borderId="9" xfId="0" applyFont="1" applyBorder="1" applyAlignment="1" applyProtection="1">
      <alignment horizontal="right" indent="1"/>
      <protection hidden="1"/>
    </xf>
    <xf numFmtId="0" fontId="3" fillId="0" borderId="7" xfId="0" applyFont="1" applyBorder="1" applyAlignment="1" applyProtection="1">
      <alignment horizontal="right" indent="1"/>
      <protection hidden="1"/>
    </xf>
    <xf numFmtId="0" fontId="3" fillId="0" borderId="11" xfId="0" applyFont="1" applyBorder="1" applyAlignment="1" applyProtection="1">
      <alignment horizontal="right"/>
      <protection hidden="1"/>
    </xf>
    <xf numFmtId="0" fontId="3" fillId="0" borderId="12" xfId="0" applyFont="1" applyBorder="1" applyAlignment="1" applyProtection="1">
      <alignment horizontal="right"/>
      <protection hidden="1"/>
    </xf>
    <xf numFmtId="0" fontId="3" fillId="0" borderId="7" xfId="0" applyFont="1" applyBorder="1" applyAlignment="1" applyProtection="1">
      <alignment horizontal="center"/>
      <protection hidden="1"/>
    </xf>
    <xf numFmtId="0" fontId="3" fillId="0" borderId="10" xfId="0" applyFont="1" applyBorder="1" applyAlignment="1" applyProtection="1">
      <alignment horizontal="center"/>
      <protection hidden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24DF-C0C9-45AC-98A0-C2F8E6E59531}">
  <sheetPr codeName="Sheet1"/>
  <dimension ref="D2:J16"/>
  <sheetViews>
    <sheetView showGridLines="0" tabSelected="1" topLeftCell="A6" workbookViewId="0">
      <selection activeCell="H10" sqref="H10"/>
    </sheetView>
  </sheetViews>
  <sheetFormatPr defaultRowHeight="15"/>
  <cols>
    <col min="10" max="10" width="14.5703125" customWidth="1"/>
  </cols>
  <sheetData>
    <row r="2" spans="4:10" ht="12.75" customHeight="1" thickBot="1"/>
    <row r="3" spans="4:10">
      <c r="D3" s="16" t="s">
        <v>0</v>
      </c>
      <c r="E3" s="17"/>
      <c r="F3" s="17"/>
      <c r="G3" s="17"/>
      <c r="H3" s="17"/>
      <c r="I3" s="17"/>
      <c r="J3" s="18"/>
    </row>
    <row r="4" spans="4:10">
      <c r="D4" s="19"/>
      <c r="E4" s="20"/>
      <c r="F4" s="20"/>
      <c r="G4" s="20"/>
      <c r="H4" s="20"/>
      <c r="I4" s="20"/>
      <c r="J4" s="21"/>
    </row>
    <row r="5" spans="4:10">
      <c r="D5" s="19"/>
      <c r="E5" s="20"/>
      <c r="F5" s="20"/>
      <c r="G5" s="20"/>
      <c r="H5" s="20"/>
      <c r="I5" s="20"/>
      <c r="J5" s="21"/>
    </row>
    <row r="6" spans="4:10" ht="20.25" customHeight="1">
      <c r="D6" s="19"/>
      <c r="E6" s="20"/>
      <c r="F6" s="20"/>
      <c r="G6" s="20"/>
      <c r="H6" s="20"/>
      <c r="I6" s="20"/>
      <c r="J6" s="21"/>
    </row>
    <row r="7" spans="4:10" ht="21.75" customHeight="1">
      <c r="D7" s="19"/>
      <c r="E7" s="20"/>
      <c r="F7" s="20"/>
      <c r="G7" s="20"/>
      <c r="H7" s="20"/>
      <c r="I7" s="20"/>
      <c r="J7" s="21"/>
    </row>
    <row r="8" spans="4:10">
      <c r="D8" s="27" t="s">
        <v>1</v>
      </c>
      <c r="E8" s="28"/>
      <c r="F8" s="28"/>
      <c r="G8" s="28"/>
      <c r="H8" s="28"/>
      <c r="I8" s="28"/>
      <c r="J8" s="29"/>
    </row>
    <row r="9" spans="4:10" ht="9.75" customHeight="1">
      <c r="D9" s="27"/>
      <c r="E9" s="28"/>
      <c r="F9" s="28"/>
      <c r="G9" s="28"/>
      <c r="H9" s="28"/>
      <c r="I9" s="28"/>
      <c r="J9" s="29"/>
    </row>
    <row r="10" spans="4:10" ht="18.75">
      <c r="D10" s="22" t="s">
        <v>2</v>
      </c>
      <c r="E10" s="23"/>
      <c r="F10" s="23"/>
      <c r="G10" s="23"/>
      <c r="H10" s="11">
        <v>15</v>
      </c>
      <c r="I10" s="30" t="s">
        <v>3</v>
      </c>
      <c r="J10" s="31"/>
    </row>
    <row r="11" spans="4:10" ht="18.75">
      <c r="D11" s="22" t="s">
        <v>4</v>
      </c>
      <c r="E11" s="23"/>
      <c r="F11" s="23"/>
      <c r="G11" s="23"/>
      <c r="H11" s="11">
        <v>55</v>
      </c>
      <c r="I11" s="30"/>
      <c r="J11" s="31"/>
    </row>
    <row r="12" spans="4:10" ht="18.75">
      <c r="D12" s="22" t="s">
        <v>5</v>
      </c>
      <c r="E12" s="23"/>
      <c r="F12" s="23"/>
      <c r="G12" s="23"/>
      <c r="H12" s="11">
        <v>101</v>
      </c>
      <c r="I12" s="30" t="s">
        <v>6</v>
      </c>
      <c r="J12" s="31"/>
    </row>
    <row r="13" spans="4:10" ht="24" customHeight="1">
      <c r="D13" s="24" t="s">
        <v>7</v>
      </c>
      <c r="E13" s="25"/>
      <c r="F13" s="25"/>
      <c r="G13" s="25"/>
      <c r="H13" s="25"/>
      <c r="I13" s="25"/>
      <c r="J13" s="26"/>
    </row>
    <row r="14" spans="4:10" ht="18.75">
      <c r="D14" s="22" t="s">
        <v>8</v>
      </c>
      <c r="E14" s="23"/>
      <c r="F14" s="23"/>
      <c r="G14" s="23"/>
      <c r="H14" s="12">
        <f>Sheet3!P15</f>
        <v>5.8315919856180972E-3</v>
      </c>
      <c r="I14" s="30" t="s">
        <v>9</v>
      </c>
      <c r="J14" s="31"/>
    </row>
    <row r="15" spans="4:10" ht="18.75">
      <c r="D15" s="34" t="s">
        <v>10</v>
      </c>
      <c r="E15" s="35"/>
      <c r="F15" s="35"/>
      <c r="G15" s="35"/>
      <c r="H15" s="14">
        <f>Sheet3!P17</f>
        <v>9.2884653465346544E-3</v>
      </c>
      <c r="I15" s="38"/>
      <c r="J15" s="39"/>
    </row>
    <row r="16" spans="4:10" ht="19.5" thickBot="1">
      <c r="D16" s="36" t="s">
        <v>11</v>
      </c>
      <c r="E16" s="37"/>
      <c r="F16" s="37"/>
      <c r="G16" s="37"/>
      <c r="H16" s="13">
        <f>Sheet3!P16</f>
        <v>5.9228768278965127</v>
      </c>
      <c r="I16" s="32" t="s">
        <v>3</v>
      </c>
      <c r="J16" s="33"/>
    </row>
  </sheetData>
  <sheetProtection algorithmName="SHA-512" hashValue="0fxXnz5LtzvT8FdnR/AoNm2eX85dvCyKIhdZ86X7xNeYUddvnb360jmxwqEcbV6Rd55Z0JE00OR2AXbgNvv1pA==" saltValue="IjdK+0cWIFKHH++2+X9vsw==" spinCount="100000" sheet="1" objects="1" scenarios="1"/>
  <mergeCells count="15">
    <mergeCell ref="I14:J14"/>
    <mergeCell ref="I16:J16"/>
    <mergeCell ref="D14:G14"/>
    <mergeCell ref="D15:G15"/>
    <mergeCell ref="D16:G16"/>
    <mergeCell ref="I15:J15"/>
    <mergeCell ref="D3:J7"/>
    <mergeCell ref="D10:G10"/>
    <mergeCell ref="D11:G11"/>
    <mergeCell ref="D13:J13"/>
    <mergeCell ref="D8:J9"/>
    <mergeCell ref="I10:J10"/>
    <mergeCell ref="I11:J11"/>
    <mergeCell ref="I12:J12"/>
    <mergeCell ref="D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7C3F-265A-462E-BC60-5C22D57EC888}">
  <sheetPr codeName="Sheet2"/>
  <dimension ref="A1:U75"/>
  <sheetViews>
    <sheetView topLeftCell="C1" workbookViewId="0">
      <selection activeCell="P15" sqref="P15"/>
    </sheetView>
  </sheetViews>
  <sheetFormatPr defaultRowHeight="15"/>
  <cols>
    <col min="15" max="15" width="11.140625" customWidth="1"/>
    <col min="17" max="17" width="13.28515625" customWidth="1"/>
    <col min="21" max="21" width="12" bestFit="1" customWidth="1"/>
  </cols>
  <sheetData>
    <row r="1" spans="1:21">
      <c r="A1" t="s">
        <v>12</v>
      </c>
      <c r="B1" s="4" t="s">
        <v>12</v>
      </c>
      <c r="C1" s="42" t="s">
        <v>13</v>
      </c>
      <c r="D1" s="42"/>
      <c r="E1" s="43" t="s">
        <v>14</v>
      </c>
      <c r="F1" s="43"/>
      <c r="G1" s="43"/>
      <c r="H1" s="43" t="s">
        <v>14</v>
      </c>
      <c r="I1" s="43"/>
      <c r="J1" s="43"/>
      <c r="K1" s="43" t="s">
        <v>15</v>
      </c>
      <c r="L1" s="43"/>
      <c r="M1" s="43"/>
    </row>
    <row r="2" spans="1:21" ht="4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</row>
    <row r="3" spans="1:21">
      <c r="A3" s="15">
        <v>0.01</v>
      </c>
      <c r="B3" s="15">
        <v>0.61170000000000002</v>
      </c>
      <c r="C3" s="15">
        <v>1E-3</v>
      </c>
      <c r="D3" s="15">
        <v>206</v>
      </c>
      <c r="E3" s="15">
        <v>0</v>
      </c>
      <c r="F3" s="15">
        <v>2374.9</v>
      </c>
      <c r="G3" s="15">
        <v>2374.9</v>
      </c>
      <c r="H3" s="15">
        <v>1E-3</v>
      </c>
      <c r="I3" s="15">
        <v>2500.9</v>
      </c>
      <c r="J3" s="15">
        <v>2500.9</v>
      </c>
      <c r="K3" s="15">
        <v>0</v>
      </c>
      <c r="L3" s="15">
        <v>9.1555999999999997</v>
      </c>
      <c r="M3" s="15">
        <v>9.1555999999999997</v>
      </c>
    </row>
    <row r="4" spans="1:21" ht="15.75" thickBot="1">
      <c r="A4" s="15">
        <v>5</v>
      </c>
      <c r="B4" s="15">
        <v>0.87250000000000005</v>
      </c>
      <c r="C4" s="15">
        <v>1E-3</v>
      </c>
      <c r="D4" s="15">
        <v>147.03</v>
      </c>
      <c r="E4" s="8">
        <v>21019</v>
      </c>
      <c r="F4" s="15">
        <v>2360.8000000000002</v>
      </c>
      <c r="G4" s="15">
        <v>2381.8000000000002</v>
      </c>
      <c r="H4" s="8">
        <v>21020</v>
      </c>
      <c r="I4" s="15">
        <v>2489.1</v>
      </c>
      <c r="J4" s="15">
        <v>2510.1</v>
      </c>
      <c r="K4" s="15">
        <v>7.6300000000000007E-2</v>
      </c>
      <c r="L4" s="15">
        <v>8.9487000000000005</v>
      </c>
      <c r="M4" s="15">
        <v>9.0249000000000006</v>
      </c>
    </row>
    <row r="5" spans="1:21" ht="30">
      <c r="A5" s="15">
        <v>10</v>
      </c>
      <c r="B5" s="15">
        <v>1.2281</v>
      </c>
      <c r="C5" s="15">
        <v>1E-3</v>
      </c>
      <c r="D5" s="15">
        <v>106.32</v>
      </c>
      <c r="E5" s="8">
        <v>42020</v>
      </c>
      <c r="F5" s="15">
        <v>2346.6</v>
      </c>
      <c r="G5" s="15">
        <v>2388.6999999999998</v>
      </c>
      <c r="H5" s="8">
        <v>42022</v>
      </c>
      <c r="I5" s="15">
        <v>2477.1999999999998</v>
      </c>
      <c r="J5" s="15">
        <v>2519.1999999999998</v>
      </c>
      <c r="K5" s="15">
        <v>0.15110000000000001</v>
      </c>
      <c r="L5" s="15">
        <v>8.7487999999999992</v>
      </c>
      <c r="M5" s="15">
        <v>8.8999000000000006</v>
      </c>
      <c r="O5">
        <f>Sheet1!H10</f>
        <v>15</v>
      </c>
      <c r="Q5" s="3" t="s">
        <v>2</v>
      </c>
      <c r="R5" s="2"/>
      <c r="S5" s="2"/>
      <c r="T5" s="9" t="s">
        <v>29</v>
      </c>
    </row>
    <row r="6" spans="1:21">
      <c r="A6" s="15">
        <v>15</v>
      </c>
      <c r="B6" s="15">
        <v>1.7057</v>
      </c>
      <c r="C6" s="15">
        <v>1.0009999999999999E-3</v>
      </c>
      <c r="D6" s="8">
        <v>77885</v>
      </c>
      <c r="E6" s="8">
        <v>62980</v>
      </c>
      <c r="F6" s="15">
        <v>2332.5</v>
      </c>
      <c r="G6" s="15">
        <v>2395.5</v>
      </c>
      <c r="H6" s="8">
        <v>62982</v>
      </c>
      <c r="I6" s="15">
        <v>2465.4</v>
      </c>
      <c r="J6" s="15">
        <v>2528.3000000000002</v>
      </c>
      <c r="K6" s="15">
        <v>0.22450000000000001</v>
      </c>
      <c r="L6" s="15">
        <v>8.5558999999999994</v>
      </c>
      <c r="M6" s="15">
        <v>8.7803000000000004</v>
      </c>
      <c r="O6">
        <f>Sheet1!H11</f>
        <v>55</v>
      </c>
      <c r="Q6" s="44">
        <f>O5</f>
        <v>15</v>
      </c>
      <c r="R6" s="15">
        <f>SMALL($A$3:$A$75,COUNTIF($A$3:$A$75,"&lt;"&amp;Q6)*1)</f>
        <v>10</v>
      </c>
      <c r="S6" s="15">
        <f>VLOOKUP(R6,A3:M75,2,FALSE)</f>
        <v>1.2281</v>
      </c>
      <c r="T6" s="40">
        <f>((Q6-R6)*(S7-S6)/(R7-R6))+S6</f>
        <v>1.7057</v>
      </c>
      <c r="U6">
        <f>T6/100</f>
        <v>1.7056999999999999E-2</v>
      </c>
    </row>
    <row r="7" spans="1:21" ht="15.75" thickBot="1">
      <c r="A7" s="15">
        <v>20</v>
      </c>
      <c r="B7" s="15">
        <v>2.3391999999999999</v>
      </c>
      <c r="C7" s="15">
        <v>1.0020000000000001E-3</v>
      </c>
      <c r="D7" s="8">
        <v>57762</v>
      </c>
      <c r="E7" s="8">
        <v>83913</v>
      </c>
      <c r="F7" s="15">
        <v>2318.4</v>
      </c>
      <c r="G7" s="15">
        <v>2402.3000000000002</v>
      </c>
      <c r="H7" s="8">
        <v>83915</v>
      </c>
      <c r="I7" s="15">
        <v>2453.5</v>
      </c>
      <c r="J7" s="15">
        <v>2537.4</v>
      </c>
      <c r="K7" s="15">
        <v>0.29649999999999999</v>
      </c>
      <c r="L7" s="15">
        <v>8.3696000000000002</v>
      </c>
      <c r="M7" s="15">
        <v>8.6661000000000001</v>
      </c>
      <c r="Q7" s="45"/>
      <c r="R7" s="15">
        <f>SMALL($A$3:$A$75,COUNTIF($A$3:$A$75,"&lt;"&amp;Q6)+1)</f>
        <v>15</v>
      </c>
      <c r="S7" s="1">
        <f>VLOOKUP(R7,A3:M75,2,FALSE)</f>
        <v>1.7057</v>
      </c>
      <c r="T7" s="41"/>
    </row>
    <row r="8" spans="1:21">
      <c r="A8" s="15">
        <v>25</v>
      </c>
      <c r="B8" s="15">
        <v>3.1698</v>
      </c>
      <c r="C8" s="15">
        <v>1.003E-3</v>
      </c>
      <c r="D8" s="8">
        <v>43340</v>
      </c>
      <c r="E8" s="15">
        <v>104.83</v>
      </c>
      <c r="F8" s="15">
        <v>2304.3000000000002</v>
      </c>
      <c r="G8" s="15">
        <v>2409.1</v>
      </c>
      <c r="H8" s="15">
        <v>104.83</v>
      </c>
      <c r="I8" s="15">
        <v>2441.6999999999998</v>
      </c>
      <c r="J8" s="15">
        <v>2546.5</v>
      </c>
      <c r="K8" s="15">
        <v>0.36720000000000003</v>
      </c>
      <c r="L8" s="15">
        <v>8.1895000000000007</v>
      </c>
      <c r="M8" s="15">
        <v>8.5566999999999993</v>
      </c>
    </row>
    <row r="9" spans="1:21">
      <c r="A9" s="15">
        <v>30</v>
      </c>
      <c r="B9" s="15">
        <v>4.2469000000000001</v>
      </c>
      <c r="C9" s="15">
        <v>1.0039999999999999E-3</v>
      </c>
      <c r="D9" s="8">
        <v>32879</v>
      </c>
      <c r="E9" s="15">
        <v>125.73</v>
      </c>
      <c r="F9" s="15">
        <v>2290.1999999999998</v>
      </c>
      <c r="G9" s="15">
        <v>2415.9</v>
      </c>
      <c r="H9" s="15">
        <v>125.74</v>
      </c>
      <c r="I9" s="15">
        <v>2429.8000000000002</v>
      </c>
      <c r="J9" s="15">
        <v>2555.6</v>
      </c>
      <c r="K9" s="15">
        <v>0.43680000000000002</v>
      </c>
      <c r="L9" s="15">
        <v>8.0152000000000001</v>
      </c>
      <c r="M9" s="15">
        <v>8.452</v>
      </c>
      <c r="N9" s="7"/>
    </row>
    <row r="10" spans="1:21">
      <c r="A10" s="15">
        <v>35</v>
      </c>
      <c r="B10" s="15">
        <v>5.6291000000000002</v>
      </c>
      <c r="C10" s="15">
        <v>1.0059999999999999E-3</v>
      </c>
      <c r="D10" s="8">
        <v>25205</v>
      </c>
      <c r="E10" s="15">
        <v>146.63</v>
      </c>
      <c r="F10" s="15">
        <v>2276</v>
      </c>
      <c r="G10" s="15">
        <v>2422.6999999999998</v>
      </c>
      <c r="H10" s="15">
        <v>146.63999999999999</v>
      </c>
      <c r="I10" s="15">
        <v>2417.9</v>
      </c>
      <c r="J10" s="15">
        <v>2564.6</v>
      </c>
      <c r="K10" s="15">
        <v>0.50509999999999999</v>
      </c>
      <c r="L10" s="15">
        <v>7.8465999999999996</v>
      </c>
      <c r="M10" s="15">
        <v>8.3516999999999992</v>
      </c>
    </row>
    <row r="11" spans="1:21">
      <c r="A11" s="15">
        <v>40</v>
      </c>
      <c r="B11" s="15">
        <v>7.3851000000000004</v>
      </c>
      <c r="C11" s="15">
        <v>1.008E-3</v>
      </c>
      <c r="D11" s="8">
        <v>19515</v>
      </c>
      <c r="E11" s="15">
        <v>167.53</v>
      </c>
      <c r="F11" s="15">
        <v>2261.9</v>
      </c>
      <c r="G11" s="15">
        <v>2429.4</v>
      </c>
      <c r="H11" s="15">
        <v>167.53</v>
      </c>
      <c r="I11" s="15">
        <v>2406</v>
      </c>
      <c r="J11" s="15">
        <v>2573.5</v>
      </c>
      <c r="K11" s="15">
        <v>0.57240000000000002</v>
      </c>
      <c r="L11" s="15">
        <v>7.6832000000000003</v>
      </c>
      <c r="M11" s="15">
        <v>8.2555999999999994</v>
      </c>
    </row>
    <row r="12" spans="1:21">
      <c r="A12" s="15">
        <v>45</v>
      </c>
      <c r="B12" s="15">
        <v>9.5952999999999999</v>
      </c>
      <c r="C12" s="15">
        <v>1.01E-3</v>
      </c>
      <c r="D12" s="8">
        <v>15251</v>
      </c>
      <c r="E12" s="15">
        <v>188.43</v>
      </c>
      <c r="F12" s="15">
        <v>2247.6999999999998</v>
      </c>
      <c r="G12" s="15">
        <v>2436.1</v>
      </c>
      <c r="H12" s="15">
        <v>188.44</v>
      </c>
      <c r="I12" s="15">
        <v>2394</v>
      </c>
      <c r="J12" s="15">
        <v>2582.4</v>
      </c>
      <c r="K12" s="15">
        <v>0.63859999999999995</v>
      </c>
      <c r="L12" s="15">
        <v>7.5247000000000002</v>
      </c>
      <c r="M12" s="15">
        <v>8.1632999999999996</v>
      </c>
    </row>
    <row r="13" spans="1:21">
      <c r="A13" s="15">
        <v>50</v>
      </c>
      <c r="B13" s="6">
        <v>12.352</v>
      </c>
      <c r="C13" s="15">
        <v>1.0120000000000001E-3</v>
      </c>
      <c r="D13" s="8">
        <v>12026</v>
      </c>
      <c r="E13" s="15">
        <v>209.33</v>
      </c>
      <c r="F13" s="15">
        <v>2233.4</v>
      </c>
      <c r="G13" s="15">
        <v>2442.6999999999998</v>
      </c>
      <c r="H13" s="15">
        <v>209.34</v>
      </c>
      <c r="I13" s="15">
        <v>2382</v>
      </c>
      <c r="J13" s="15">
        <v>2591.3000000000002</v>
      </c>
      <c r="K13" s="15">
        <v>0.70379999999999998</v>
      </c>
      <c r="L13" s="15">
        <v>7.3710000000000004</v>
      </c>
      <c r="M13" s="15">
        <v>8.0747999999999998</v>
      </c>
      <c r="O13" t="s">
        <v>30</v>
      </c>
      <c r="Q13">
        <f>Sheet1!$H$12</f>
        <v>101</v>
      </c>
    </row>
    <row r="14" spans="1:21">
      <c r="A14" s="15">
        <v>55</v>
      </c>
      <c r="B14" s="6">
        <v>15.763</v>
      </c>
      <c r="C14" s="15">
        <v>1.0150000000000001E-3</v>
      </c>
      <c r="D14" s="15">
        <v>9.5639000000000003</v>
      </c>
      <c r="E14" s="15">
        <v>230.24</v>
      </c>
      <c r="F14" s="15">
        <v>2219.1</v>
      </c>
      <c r="G14" s="15">
        <v>2449.3000000000002</v>
      </c>
      <c r="H14" s="15">
        <v>230.26</v>
      </c>
      <c r="I14" s="15">
        <v>2369.8000000000002</v>
      </c>
      <c r="J14" s="15">
        <v>2600.1</v>
      </c>
      <c r="K14" s="15">
        <v>0.76800000000000002</v>
      </c>
      <c r="L14" s="15">
        <v>7.2218</v>
      </c>
      <c r="M14" s="15">
        <v>7.9897999999999998</v>
      </c>
      <c r="O14" t="s">
        <v>31</v>
      </c>
      <c r="P14">
        <f>(O6*T6)/100</f>
        <v>0.93813500000000005</v>
      </c>
      <c r="Q14" t="s">
        <v>32</v>
      </c>
    </row>
    <row r="15" spans="1:21">
      <c r="A15" s="15">
        <v>60</v>
      </c>
      <c r="B15" s="6">
        <v>19.946999999999999</v>
      </c>
      <c r="C15" s="15">
        <v>1.0169999999999999E-3</v>
      </c>
      <c r="D15" s="15">
        <v>7.6669999999999998</v>
      </c>
      <c r="E15" s="15">
        <v>251.16</v>
      </c>
      <c r="F15" s="15">
        <v>2204.6999999999998</v>
      </c>
      <c r="G15" s="15">
        <v>2455.9</v>
      </c>
      <c r="H15" s="15">
        <v>251.18</v>
      </c>
      <c r="I15" s="15">
        <v>2357.6999999999998</v>
      </c>
      <c r="J15" s="15">
        <v>2608.8000000000002</v>
      </c>
      <c r="K15" s="15">
        <v>0.83130000000000004</v>
      </c>
      <c r="L15" s="15">
        <v>7.0769000000000002</v>
      </c>
      <c r="M15" s="15">
        <v>7.9081999999999999</v>
      </c>
      <c r="O15" t="s">
        <v>33</v>
      </c>
      <c r="P15">
        <f>(0.622*P14)/(Q13-P14)</f>
        <v>5.8315919856180972E-3</v>
      </c>
      <c r="Q15" t="s">
        <v>34</v>
      </c>
    </row>
    <row r="16" spans="1:21">
      <c r="A16" s="15">
        <v>65</v>
      </c>
      <c r="B16" s="6">
        <v>25.042999999999999</v>
      </c>
      <c r="C16" s="15">
        <v>1.0200000000000001E-3</v>
      </c>
      <c r="D16" s="15">
        <v>6.1935000000000002</v>
      </c>
      <c r="E16" s="15">
        <v>272.08999999999997</v>
      </c>
      <c r="F16" s="15">
        <v>2190.3000000000002</v>
      </c>
      <c r="G16" s="15">
        <v>2462.4</v>
      </c>
      <c r="H16" s="15">
        <v>272.12</v>
      </c>
      <c r="I16" s="15">
        <v>2345.4</v>
      </c>
      <c r="J16" s="15">
        <v>2617.5</v>
      </c>
      <c r="K16" s="15">
        <v>0.89370000000000005</v>
      </c>
      <c r="L16" s="15">
        <v>6.9359999999999999</v>
      </c>
      <c r="M16" s="15">
        <v>7.8296000000000001</v>
      </c>
      <c r="O16" t="s">
        <v>35</v>
      </c>
      <c r="P16">
        <f>Sheet4!$R$5</f>
        <v>5.9228768278965127</v>
      </c>
      <c r="Q16" t="s">
        <v>3</v>
      </c>
    </row>
    <row r="17" spans="1:16">
      <c r="A17" s="15">
        <v>70</v>
      </c>
      <c r="B17" s="6">
        <v>31.202000000000002</v>
      </c>
      <c r="C17" s="15">
        <v>1.023E-3</v>
      </c>
      <c r="D17" s="15">
        <v>5.0396000000000001</v>
      </c>
      <c r="E17" s="15">
        <v>293.04000000000002</v>
      </c>
      <c r="F17" s="15">
        <v>2175.8000000000002</v>
      </c>
      <c r="G17" s="15">
        <v>2468.9</v>
      </c>
      <c r="H17" s="15">
        <v>293.07</v>
      </c>
      <c r="I17" s="15">
        <v>2333</v>
      </c>
      <c r="J17" s="15">
        <v>2626.1</v>
      </c>
      <c r="K17" s="15">
        <v>0.95509999999999995</v>
      </c>
      <c r="L17" s="15">
        <v>6.7988999999999997</v>
      </c>
      <c r="M17" s="15">
        <v>7.7539999999999996</v>
      </c>
      <c r="O17" t="s">
        <v>36</v>
      </c>
      <c r="P17" s="10">
        <f>P14/Q13</f>
        <v>9.2884653465346544E-3</v>
      </c>
    </row>
    <row r="18" spans="1:16">
      <c r="A18" s="15">
        <v>75</v>
      </c>
      <c r="B18" s="6">
        <v>38.597000000000001</v>
      </c>
      <c r="C18" s="15">
        <v>1.026E-3</v>
      </c>
      <c r="D18" s="15">
        <v>4.1291000000000002</v>
      </c>
      <c r="E18" s="15">
        <v>313.99</v>
      </c>
      <c r="F18" s="15">
        <v>2161.3000000000002</v>
      </c>
      <c r="G18" s="15">
        <v>2475.3000000000002</v>
      </c>
      <c r="H18" s="15">
        <v>314.02999999999997</v>
      </c>
      <c r="I18" s="15">
        <v>2320.6</v>
      </c>
      <c r="J18" s="15">
        <v>2634.6</v>
      </c>
      <c r="K18" s="15">
        <v>1.0158</v>
      </c>
      <c r="L18" s="15">
        <v>6.6654999999999998</v>
      </c>
      <c r="M18" s="15">
        <v>7.6811999999999996</v>
      </c>
    </row>
    <row r="19" spans="1:16">
      <c r="A19" s="15">
        <v>80</v>
      </c>
      <c r="B19" s="6">
        <v>47.415999999999997</v>
      </c>
      <c r="C19" s="15">
        <v>1.029E-3</v>
      </c>
      <c r="D19" s="15">
        <v>3.4053</v>
      </c>
      <c r="E19" s="15">
        <v>334.97</v>
      </c>
      <c r="F19" s="15">
        <v>2146.6</v>
      </c>
      <c r="G19" s="15">
        <v>2481.6</v>
      </c>
      <c r="H19" s="15">
        <v>335.02</v>
      </c>
      <c r="I19" s="15">
        <v>2308</v>
      </c>
      <c r="J19" s="15">
        <v>2643</v>
      </c>
      <c r="K19" s="15">
        <v>1.0755999999999999</v>
      </c>
      <c r="L19" s="15">
        <v>6.5354999999999999</v>
      </c>
      <c r="M19" s="15">
        <v>7.6111000000000004</v>
      </c>
    </row>
    <row r="20" spans="1:16">
      <c r="A20" s="15">
        <v>85</v>
      </c>
      <c r="B20" s="6">
        <v>57.868000000000002</v>
      </c>
      <c r="C20" s="15">
        <v>1.0319999999999999E-3</v>
      </c>
      <c r="D20" s="15">
        <v>2.8260999999999998</v>
      </c>
      <c r="E20" s="15">
        <v>355.96</v>
      </c>
      <c r="F20" s="15">
        <v>2131.9</v>
      </c>
      <c r="G20" s="15">
        <v>2487.8000000000002</v>
      </c>
      <c r="H20" s="15">
        <v>356.02</v>
      </c>
      <c r="I20" s="15">
        <v>2295.3000000000002</v>
      </c>
      <c r="J20" s="15">
        <v>2651.4</v>
      </c>
      <c r="K20" s="15">
        <v>1.1346000000000001</v>
      </c>
      <c r="L20" s="15">
        <v>6.4089</v>
      </c>
      <c r="M20" s="15">
        <v>7.5434999999999999</v>
      </c>
    </row>
    <row r="21" spans="1:16">
      <c r="A21" s="15">
        <v>90</v>
      </c>
      <c r="B21" s="6">
        <v>70.183000000000007</v>
      </c>
      <c r="C21" s="15">
        <v>1.036E-3</v>
      </c>
      <c r="D21" s="15">
        <v>2.3593000000000002</v>
      </c>
      <c r="E21" s="15">
        <v>376.97</v>
      </c>
      <c r="F21" s="15">
        <v>2117</v>
      </c>
      <c r="G21" s="15">
        <v>2494</v>
      </c>
      <c r="H21" s="15">
        <v>377.04</v>
      </c>
      <c r="I21" s="15">
        <v>2282.5</v>
      </c>
      <c r="J21" s="15">
        <v>2659.6</v>
      </c>
      <c r="K21" s="15">
        <v>1.1929000000000001</v>
      </c>
      <c r="L21" s="15">
        <v>6.2853000000000003</v>
      </c>
      <c r="M21" s="15">
        <v>7.4782000000000002</v>
      </c>
    </row>
    <row r="22" spans="1:16">
      <c r="A22" s="15">
        <v>95</v>
      </c>
      <c r="B22" s="6">
        <v>84.608999999999995</v>
      </c>
      <c r="C22" s="15">
        <v>1.0399999999999999E-3</v>
      </c>
      <c r="D22" s="15">
        <v>1.9807999999999999</v>
      </c>
      <c r="E22" s="15">
        <v>398</v>
      </c>
      <c r="F22" s="15">
        <v>2102</v>
      </c>
      <c r="G22" s="15">
        <v>2500.1</v>
      </c>
      <c r="H22" s="15">
        <v>398.09</v>
      </c>
      <c r="I22" s="15">
        <v>2269.6</v>
      </c>
      <c r="J22" s="15">
        <v>2667.6</v>
      </c>
      <c r="K22" s="15">
        <v>1.2504</v>
      </c>
      <c r="L22" s="15">
        <v>6.1646999999999998</v>
      </c>
      <c r="M22" s="15">
        <v>7.4150999999999998</v>
      </c>
    </row>
    <row r="23" spans="1:16">
      <c r="A23" s="15">
        <v>100</v>
      </c>
      <c r="B23" s="15">
        <v>101.42</v>
      </c>
      <c r="C23" s="15">
        <v>1.0430000000000001E-3</v>
      </c>
      <c r="D23" s="15">
        <v>1.6719999999999999</v>
      </c>
      <c r="E23" s="15">
        <v>419.06</v>
      </c>
      <c r="F23" s="15">
        <v>2087</v>
      </c>
      <c r="G23" s="15">
        <v>2506</v>
      </c>
      <c r="H23" s="15">
        <v>419.17</v>
      </c>
      <c r="I23" s="15">
        <v>2256.4</v>
      </c>
      <c r="J23" s="15">
        <v>2675.6</v>
      </c>
      <c r="K23" s="15">
        <v>1.3071999999999999</v>
      </c>
      <c r="L23" s="15">
        <v>6.0469999999999997</v>
      </c>
      <c r="M23" s="15">
        <v>7.3541999999999996</v>
      </c>
    </row>
    <row r="24" spans="1:16">
      <c r="A24" s="15">
        <v>105</v>
      </c>
      <c r="B24" s="15">
        <v>120.9</v>
      </c>
      <c r="C24" s="15">
        <v>1.047E-3</v>
      </c>
      <c r="D24" s="15">
        <v>1.4186000000000001</v>
      </c>
      <c r="E24" s="15">
        <v>440.15</v>
      </c>
      <c r="F24" s="15">
        <v>2071.8000000000002</v>
      </c>
      <c r="G24" s="15">
        <v>2511.9</v>
      </c>
      <c r="H24" s="15">
        <v>440.28</v>
      </c>
      <c r="I24" s="15">
        <v>2243.1</v>
      </c>
      <c r="J24" s="15">
        <v>2683.4</v>
      </c>
      <c r="K24" s="15">
        <v>1.3633999999999999</v>
      </c>
      <c r="L24" s="15">
        <v>5.9318999999999997</v>
      </c>
      <c r="M24" s="15">
        <v>7.2952000000000004</v>
      </c>
    </row>
    <row r="25" spans="1:16">
      <c r="A25" s="15">
        <v>110</v>
      </c>
      <c r="B25" s="15">
        <v>143.38</v>
      </c>
      <c r="C25" s="15">
        <v>1.052E-3</v>
      </c>
      <c r="D25" s="15">
        <v>1.2094</v>
      </c>
      <c r="E25" s="15">
        <v>461.27</v>
      </c>
      <c r="F25" s="15">
        <v>2056.4</v>
      </c>
      <c r="G25" s="15">
        <v>2517.6999999999998</v>
      </c>
      <c r="H25" s="15">
        <v>461.42</v>
      </c>
      <c r="I25" s="15">
        <v>2229.6999999999998</v>
      </c>
      <c r="J25" s="15">
        <v>2691.1</v>
      </c>
      <c r="K25" s="15">
        <v>1.4188000000000001</v>
      </c>
      <c r="L25" s="15">
        <v>5.8193000000000001</v>
      </c>
      <c r="M25" s="15">
        <v>7.2382</v>
      </c>
    </row>
    <row r="26" spans="1:16">
      <c r="A26" s="15">
        <v>115</v>
      </c>
      <c r="B26" s="15">
        <v>169.18</v>
      </c>
      <c r="C26" s="15">
        <v>1.0560000000000001E-3</v>
      </c>
      <c r="D26" s="15">
        <v>1.036</v>
      </c>
      <c r="E26" s="15">
        <v>482.42</v>
      </c>
      <c r="F26" s="15">
        <v>2040.9</v>
      </c>
      <c r="G26" s="15">
        <v>2523.3000000000002</v>
      </c>
      <c r="H26" s="15">
        <v>482.59</v>
      </c>
      <c r="I26" s="15">
        <v>2216</v>
      </c>
      <c r="J26" s="15">
        <v>2698.6</v>
      </c>
      <c r="K26" s="15">
        <v>1.4737</v>
      </c>
      <c r="L26" s="15">
        <v>5.7092000000000001</v>
      </c>
      <c r="M26" s="15">
        <v>7.1829000000000001</v>
      </c>
    </row>
    <row r="27" spans="1:16">
      <c r="A27" s="15">
        <v>120</v>
      </c>
      <c r="B27" s="15">
        <v>198.67</v>
      </c>
      <c r="C27" s="15">
        <v>1.06E-3</v>
      </c>
      <c r="D27" s="15">
        <v>0.89132999999999996</v>
      </c>
      <c r="E27" s="15">
        <v>503.6</v>
      </c>
      <c r="F27" s="15">
        <v>2025.3</v>
      </c>
      <c r="G27" s="15">
        <v>2528.9</v>
      </c>
      <c r="H27" s="15">
        <v>503.81</v>
      </c>
      <c r="I27" s="15">
        <v>2202.1</v>
      </c>
      <c r="J27" s="15">
        <v>2706</v>
      </c>
      <c r="K27" s="15">
        <v>1.5279</v>
      </c>
      <c r="L27" s="15">
        <v>5.6013000000000002</v>
      </c>
      <c r="M27" s="15">
        <v>7.1292</v>
      </c>
    </row>
    <row r="28" spans="1:16">
      <c r="A28" s="15">
        <v>125</v>
      </c>
      <c r="B28" s="15">
        <v>232.23</v>
      </c>
      <c r="C28" s="15">
        <v>1.065E-3</v>
      </c>
      <c r="D28" s="15">
        <v>0.77012000000000003</v>
      </c>
      <c r="E28" s="15">
        <v>524.83000000000004</v>
      </c>
      <c r="F28" s="15">
        <v>2009.5</v>
      </c>
      <c r="G28" s="15">
        <v>2534.3000000000002</v>
      </c>
      <c r="H28" s="15">
        <v>525.07000000000005</v>
      </c>
      <c r="I28" s="15">
        <v>2188.1</v>
      </c>
      <c r="J28" s="15">
        <v>2713.1</v>
      </c>
      <c r="K28" s="15">
        <v>1.5815999999999999</v>
      </c>
      <c r="L28" s="15">
        <v>5.4955999999999996</v>
      </c>
      <c r="M28" s="15">
        <v>7.0770999999999997</v>
      </c>
    </row>
    <row r="29" spans="1:16">
      <c r="A29" s="15">
        <v>130</v>
      </c>
      <c r="B29" s="15">
        <v>270.27999999999997</v>
      </c>
      <c r="C29" s="15">
        <v>1.07E-3</v>
      </c>
      <c r="D29" s="15">
        <v>0.66808000000000001</v>
      </c>
      <c r="E29" s="15">
        <v>546.1</v>
      </c>
      <c r="F29" s="15">
        <v>1993.4</v>
      </c>
      <c r="G29" s="15">
        <v>2539.5</v>
      </c>
      <c r="H29" s="15">
        <v>546.38</v>
      </c>
      <c r="I29" s="15">
        <v>2173.6999999999998</v>
      </c>
      <c r="J29" s="15">
        <v>2720.1</v>
      </c>
      <c r="K29" s="15">
        <v>1.6346000000000001</v>
      </c>
      <c r="L29" s="15">
        <v>5.3918999999999997</v>
      </c>
      <c r="M29" s="15">
        <v>7.0265000000000004</v>
      </c>
    </row>
    <row r="30" spans="1:16">
      <c r="A30" s="15">
        <v>135</v>
      </c>
      <c r="B30" s="15">
        <v>313.22000000000003</v>
      </c>
      <c r="C30" s="15">
        <v>1.075E-3</v>
      </c>
      <c r="D30" s="15">
        <v>0.58179000000000003</v>
      </c>
      <c r="E30" s="15">
        <v>567.41</v>
      </c>
      <c r="F30" s="15">
        <v>1977.3</v>
      </c>
      <c r="G30" s="15">
        <v>2544.6999999999998</v>
      </c>
      <c r="H30" s="15">
        <v>567.75</v>
      </c>
      <c r="I30" s="15">
        <v>2159.1</v>
      </c>
      <c r="J30" s="15">
        <v>2726.9</v>
      </c>
      <c r="K30" s="15">
        <v>1.6872</v>
      </c>
      <c r="L30" s="15">
        <v>5.2900999999999998</v>
      </c>
      <c r="M30" s="15">
        <v>6.9772999999999996</v>
      </c>
    </row>
    <row r="31" spans="1:16">
      <c r="A31" s="15">
        <v>140</v>
      </c>
      <c r="B31" s="15">
        <v>361.53</v>
      </c>
      <c r="C31" s="15">
        <v>1.08E-3</v>
      </c>
      <c r="D31" s="15">
        <v>0.50849999999999995</v>
      </c>
      <c r="E31" s="15">
        <v>588.77</v>
      </c>
      <c r="F31" s="15">
        <v>1960.9</v>
      </c>
      <c r="G31" s="15">
        <v>2549.6</v>
      </c>
      <c r="H31" s="15">
        <v>589.16</v>
      </c>
      <c r="I31" s="15">
        <v>2144.3000000000002</v>
      </c>
      <c r="J31" s="15">
        <v>2733.5</v>
      </c>
      <c r="K31" s="15">
        <v>1.7392000000000001</v>
      </c>
      <c r="L31" s="15">
        <v>5.1901000000000002</v>
      </c>
      <c r="M31" s="15">
        <v>6.9294000000000002</v>
      </c>
    </row>
    <row r="32" spans="1:16">
      <c r="A32" s="15">
        <v>145</v>
      </c>
      <c r="B32" s="15">
        <v>415.68</v>
      </c>
      <c r="C32" s="15">
        <v>1.085E-3</v>
      </c>
      <c r="D32" s="15">
        <v>0.44600000000000001</v>
      </c>
      <c r="E32" s="15">
        <v>610.19000000000005</v>
      </c>
      <c r="F32" s="15">
        <v>1944.2</v>
      </c>
      <c r="G32" s="15">
        <v>2554.4</v>
      </c>
      <c r="H32" s="15">
        <v>610.64</v>
      </c>
      <c r="I32" s="15">
        <v>2129.1999999999998</v>
      </c>
      <c r="J32" s="15">
        <v>2739.8</v>
      </c>
      <c r="K32" s="15">
        <v>1.7907999999999999</v>
      </c>
      <c r="L32" s="15">
        <v>5.0918999999999999</v>
      </c>
      <c r="M32" s="15">
        <v>6.8826999999999998</v>
      </c>
    </row>
    <row r="33" spans="1:13">
      <c r="A33" s="15">
        <v>150</v>
      </c>
      <c r="B33" s="15">
        <v>476.16</v>
      </c>
      <c r="C33" s="15">
        <v>1.091E-3</v>
      </c>
      <c r="D33" s="15">
        <v>0.39248</v>
      </c>
      <c r="E33" s="15">
        <v>631.66</v>
      </c>
      <c r="F33" s="15">
        <v>1927.4</v>
      </c>
      <c r="G33" s="15">
        <v>2559.1</v>
      </c>
      <c r="H33" s="15">
        <v>632.17999999999995</v>
      </c>
      <c r="I33" s="15">
        <v>2113.8000000000002</v>
      </c>
      <c r="J33" s="15">
        <v>2745.9</v>
      </c>
      <c r="K33" s="15">
        <v>1.8418000000000001</v>
      </c>
      <c r="L33" s="15">
        <v>4.9953000000000003</v>
      </c>
      <c r="M33" s="15">
        <v>6.8371000000000004</v>
      </c>
    </row>
    <row r="34" spans="1:13">
      <c r="A34" s="15">
        <v>155</v>
      </c>
      <c r="B34" s="15">
        <v>543.49</v>
      </c>
      <c r="C34" s="15">
        <v>1.096E-3</v>
      </c>
      <c r="D34" s="15">
        <v>0.34648000000000001</v>
      </c>
      <c r="E34" s="15">
        <v>653.19000000000005</v>
      </c>
      <c r="F34" s="15">
        <v>1910.3</v>
      </c>
      <c r="G34" s="15">
        <v>2563.5</v>
      </c>
      <c r="H34" s="15">
        <v>653.79</v>
      </c>
      <c r="I34" s="15">
        <v>2098</v>
      </c>
      <c r="J34" s="15">
        <v>2751.8</v>
      </c>
      <c r="K34" s="15">
        <v>1.8924000000000001</v>
      </c>
      <c r="L34" s="15">
        <v>4.9001999999999999</v>
      </c>
      <c r="M34" s="15">
        <v>6.7927</v>
      </c>
    </row>
    <row r="35" spans="1:13">
      <c r="A35" s="15">
        <v>160</v>
      </c>
      <c r="B35" s="15">
        <v>618.23</v>
      </c>
      <c r="C35" s="15">
        <v>1.1019999999999999E-3</v>
      </c>
      <c r="D35" s="15">
        <v>0.30680000000000002</v>
      </c>
      <c r="E35" s="15">
        <v>674.79</v>
      </c>
      <c r="F35" s="15">
        <v>1893</v>
      </c>
      <c r="G35" s="15">
        <v>2567.8000000000002</v>
      </c>
      <c r="H35" s="15">
        <v>675.47</v>
      </c>
      <c r="I35" s="15">
        <v>2082</v>
      </c>
      <c r="J35" s="15">
        <v>2757.5</v>
      </c>
      <c r="K35" s="15">
        <v>1.9426000000000001</v>
      </c>
      <c r="L35" s="15">
        <v>4.8066000000000004</v>
      </c>
      <c r="M35" s="15">
        <v>6.7492000000000001</v>
      </c>
    </row>
    <row r="36" spans="1:13">
      <c r="A36" s="15">
        <v>165</v>
      </c>
      <c r="B36" s="15">
        <v>700.93</v>
      </c>
      <c r="C36" s="15">
        <v>1.108E-3</v>
      </c>
      <c r="D36" s="15">
        <v>0.27244000000000002</v>
      </c>
      <c r="E36" s="15">
        <v>696.46</v>
      </c>
      <c r="F36" s="15">
        <v>1875.4</v>
      </c>
      <c r="G36" s="15">
        <v>2571.9</v>
      </c>
      <c r="H36" s="15">
        <v>697.24</v>
      </c>
      <c r="I36" s="15">
        <v>2065.6</v>
      </c>
      <c r="J36" s="15">
        <v>2762.8</v>
      </c>
      <c r="K36" s="15">
        <v>1.9923</v>
      </c>
      <c r="L36" s="15">
        <v>4.7142999999999997</v>
      </c>
      <c r="M36" s="15">
        <v>6.7066999999999997</v>
      </c>
    </row>
    <row r="37" spans="1:13">
      <c r="A37" s="15">
        <v>170</v>
      </c>
      <c r="B37" s="15">
        <v>792.18</v>
      </c>
      <c r="C37" s="15">
        <v>1.114E-3</v>
      </c>
      <c r="D37" s="15">
        <v>0.24260000000000001</v>
      </c>
      <c r="E37" s="15">
        <v>718.2</v>
      </c>
      <c r="F37" s="15">
        <v>1857.5</v>
      </c>
      <c r="G37" s="15">
        <v>2575.6999999999998</v>
      </c>
      <c r="H37" s="15">
        <v>719.08</v>
      </c>
      <c r="I37" s="15">
        <v>2048.8000000000002</v>
      </c>
      <c r="J37" s="15">
        <v>2767.9</v>
      </c>
      <c r="K37" s="15">
        <v>2.0417000000000001</v>
      </c>
      <c r="L37" s="15">
        <v>4.6233000000000004</v>
      </c>
      <c r="M37" s="15">
        <v>6.665</v>
      </c>
    </row>
    <row r="38" spans="1:13">
      <c r="A38" s="15">
        <v>175</v>
      </c>
      <c r="B38" s="15">
        <v>892.6</v>
      </c>
      <c r="C38" s="15">
        <v>1.121E-3</v>
      </c>
      <c r="D38" s="15">
        <v>0.21659</v>
      </c>
      <c r="E38" s="15">
        <v>740.02</v>
      </c>
      <c r="F38" s="15">
        <v>1839.4</v>
      </c>
      <c r="G38" s="15">
        <v>2579.4</v>
      </c>
      <c r="H38" s="15">
        <v>741.02</v>
      </c>
      <c r="I38" s="15">
        <v>2031.7</v>
      </c>
      <c r="J38" s="15">
        <v>2772.7</v>
      </c>
      <c r="K38" s="15">
        <v>2.0905999999999998</v>
      </c>
      <c r="L38" s="15">
        <v>4.5335000000000001</v>
      </c>
      <c r="M38" s="15">
        <v>6.6242000000000001</v>
      </c>
    </row>
    <row r="39" spans="1:13">
      <c r="A39" s="15">
        <v>180</v>
      </c>
      <c r="B39" s="15">
        <v>1002.8</v>
      </c>
      <c r="C39" s="15">
        <v>1.127E-3</v>
      </c>
      <c r="D39" s="15">
        <v>0.19384000000000001</v>
      </c>
      <c r="E39" s="15">
        <v>761.92</v>
      </c>
      <c r="F39" s="15">
        <v>1820.9</v>
      </c>
      <c r="G39" s="15">
        <v>2582.8000000000002</v>
      </c>
      <c r="H39" s="15">
        <v>763.05</v>
      </c>
      <c r="I39" s="15">
        <v>2014.2</v>
      </c>
      <c r="J39" s="15">
        <v>2777.2</v>
      </c>
      <c r="K39" s="15">
        <v>2.1392000000000002</v>
      </c>
      <c r="L39" s="15">
        <v>4.4447999999999999</v>
      </c>
      <c r="M39" s="15">
        <v>6.5841000000000003</v>
      </c>
    </row>
    <row r="40" spans="1:13">
      <c r="A40" s="15">
        <v>185</v>
      </c>
      <c r="B40" s="15">
        <v>1123.5</v>
      </c>
      <c r="C40" s="15">
        <v>1.134E-3</v>
      </c>
      <c r="D40" s="15">
        <v>0.1739</v>
      </c>
      <c r="E40" s="15">
        <v>783.91</v>
      </c>
      <c r="F40" s="15">
        <v>1802.1</v>
      </c>
      <c r="G40" s="15">
        <v>2586</v>
      </c>
      <c r="H40" s="15">
        <v>785.19</v>
      </c>
      <c r="I40" s="15">
        <v>1996.2</v>
      </c>
      <c r="J40" s="15">
        <v>2781.4</v>
      </c>
      <c r="K40" s="15">
        <v>2.1875</v>
      </c>
      <c r="L40" s="15">
        <v>4.3571999999999997</v>
      </c>
      <c r="M40" s="15">
        <v>6.5446999999999997</v>
      </c>
    </row>
    <row r="41" spans="1:13">
      <c r="A41" s="6">
        <v>205</v>
      </c>
      <c r="B41" s="6">
        <v>1724.3</v>
      </c>
      <c r="C41" s="6">
        <v>1.1640000000000001E-3</v>
      </c>
      <c r="D41" s="6">
        <v>0.11508</v>
      </c>
      <c r="E41" s="6">
        <v>872.86</v>
      </c>
      <c r="F41" s="6">
        <v>1723.5</v>
      </c>
      <c r="G41" s="6">
        <v>2596.4</v>
      </c>
      <c r="H41" s="6">
        <v>874.87</v>
      </c>
      <c r="I41" s="6">
        <v>1920</v>
      </c>
      <c r="J41" s="6">
        <v>2794.8</v>
      </c>
      <c r="K41" s="6">
        <v>2.3776000000000002</v>
      </c>
      <c r="L41" s="6">
        <v>4.0153999999999996</v>
      </c>
      <c r="M41" s="6">
        <v>6.3929999999999998</v>
      </c>
    </row>
    <row r="42" spans="1:13">
      <c r="A42" s="6">
        <v>210</v>
      </c>
      <c r="B42" s="6">
        <v>1907.7</v>
      </c>
      <c r="C42" s="6">
        <v>1.173E-3</v>
      </c>
      <c r="D42" s="6">
        <v>0.10428999999999999</v>
      </c>
      <c r="E42" s="6">
        <v>895.38</v>
      </c>
      <c r="F42" s="6">
        <v>1702.9</v>
      </c>
      <c r="G42" s="6">
        <v>2598.3000000000002</v>
      </c>
      <c r="H42" s="6">
        <v>897.61</v>
      </c>
      <c r="I42" s="6">
        <v>1899.7</v>
      </c>
      <c r="J42" s="6">
        <v>2797.3</v>
      </c>
      <c r="K42" s="6">
        <v>2.4245000000000001</v>
      </c>
      <c r="L42" s="6">
        <v>3.9318</v>
      </c>
      <c r="M42" s="6">
        <v>6.3563000000000001</v>
      </c>
    </row>
    <row r="43" spans="1:13">
      <c r="A43" s="6">
        <v>215</v>
      </c>
      <c r="B43" s="6">
        <v>2105.9</v>
      </c>
      <c r="C43" s="6">
        <v>1.181E-3</v>
      </c>
      <c r="D43" s="6">
        <v>9.468E-2</v>
      </c>
      <c r="E43" s="6">
        <v>918.02</v>
      </c>
      <c r="F43" s="6">
        <v>1681.9</v>
      </c>
      <c r="G43" s="6">
        <v>2599.9</v>
      </c>
      <c r="H43" s="6">
        <v>920.5</v>
      </c>
      <c r="I43" s="6">
        <v>1878.8</v>
      </c>
      <c r="J43" s="6">
        <v>2799.3</v>
      </c>
      <c r="K43" s="6">
        <v>2.4712000000000001</v>
      </c>
      <c r="L43" s="6">
        <v>3.8489</v>
      </c>
      <c r="M43" s="6">
        <v>6.32</v>
      </c>
    </row>
    <row r="44" spans="1:13">
      <c r="A44" s="6">
        <v>220</v>
      </c>
      <c r="B44" s="6">
        <v>2319.6</v>
      </c>
      <c r="C44" s="6">
        <v>1.1900000000000001E-3</v>
      </c>
      <c r="D44" s="6">
        <v>8.6094000000000004E-2</v>
      </c>
      <c r="E44" s="6">
        <v>940.79</v>
      </c>
      <c r="F44" s="6">
        <v>1660.5</v>
      </c>
      <c r="G44" s="6">
        <v>2601.3000000000002</v>
      </c>
      <c r="H44" s="6">
        <v>943.55</v>
      </c>
      <c r="I44" s="6">
        <v>1857.4</v>
      </c>
      <c r="J44" s="6">
        <v>2801</v>
      </c>
      <c r="K44" s="6">
        <v>2.5175999999999998</v>
      </c>
      <c r="L44" s="6">
        <v>3.7664</v>
      </c>
      <c r="M44" s="6">
        <v>6.2839999999999998</v>
      </c>
    </row>
    <row r="45" spans="1:13">
      <c r="A45" s="6">
        <v>225</v>
      </c>
      <c r="B45" s="6">
        <v>2549.6999999999998</v>
      </c>
      <c r="C45" s="6">
        <v>1.199E-3</v>
      </c>
      <c r="D45" s="6">
        <v>7.8405000000000002E-2</v>
      </c>
      <c r="E45" s="6">
        <v>963.7</v>
      </c>
      <c r="F45" s="6">
        <v>1638.6</v>
      </c>
      <c r="G45" s="6">
        <v>2602.3000000000002</v>
      </c>
      <c r="H45" s="6">
        <v>966.76</v>
      </c>
      <c r="I45" s="6">
        <v>1835.4</v>
      </c>
      <c r="J45" s="6">
        <v>2802.2</v>
      </c>
      <c r="K45" s="6">
        <v>2.5638999999999998</v>
      </c>
      <c r="L45" s="6">
        <v>3.6844000000000001</v>
      </c>
      <c r="M45" s="6">
        <v>6.2483000000000004</v>
      </c>
    </row>
    <row r="46" spans="1:13">
      <c r="A46" s="6">
        <v>230</v>
      </c>
      <c r="B46" s="6">
        <v>2797.1</v>
      </c>
      <c r="C46" s="6">
        <v>1.209E-3</v>
      </c>
      <c r="D46" s="6">
        <v>7.1504999999999999E-2</v>
      </c>
      <c r="E46" s="6">
        <v>986.76</v>
      </c>
      <c r="F46" s="6">
        <v>1616.1</v>
      </c>
      <c r="G46" s="6">
        <v>2602.9</v>
      </c>
      <c r="H46" s="6">
        <v>990.14</v>
      </c>
      <c r="I46" s="6">
        <v>1812.8</v>
      </c>
      <c r="J46" s="6">
        <v>2802.9</v>
      </c>
      <c r="K46" s="6">
        <v>2.61</v>
      </c>
      <c r="L46" s="6">
        <v>3.6027999999999998</v>
      </c>
      <c r="M46" s="6">
        <v>6.2127999999999997</v>
      </c>
    </row>
    <row r="47" spans="1:13">
      <c r="A47" s="6">
        <v>235</v>
      </c>
      <c r="B47" s="6">
        <v>3062.6</v>
      </c>
      <c r="C47" s="6">
        <v>1.219E-3</v>
      </c>
      <c r="D47" s="6">
        <v>6.5299999999999997E-2</v>
      </c>
      <c r="E47" s="6">
        <v>1010</v>
      </c>
      <c r="F47" s="6">
        <v>1593.2</v>
      </c>
      <c r="G47" s="6">
        <v>2603.1999999999998</v>
      </c>
      <c r="H47" s="6">
        <v>1013.7</v>
      </c>
      <c r="I47" s="6">
        <v>1789.5</v>
      </c>
      <c r="J47" s="6">
        <v>2803.2</v>
      </c>
      <c r="K47" s="6">
        <v>2.6560000000000001</v>
      </c>
      <c r="L47" s="6">
        <v>3.5215999999999998</v>
      </c>
      <c r="M47" s="6">
        <v>6.1775000000000002</v>
      </c>
    </row>
    <row r="48" spans="1:13">
      <c r="A48" s="6">
        <v>240</v>
      </c>
      <c r="B48" s="6">
        <v>3347</v>
      </c>
      <c r="C48" s="6">
        <v>1.2290000000000001E-3</v>
      </c>
      <c r="D48" s="6">
        <v>5.9707000000000003E-2</v>
      </c>
      <c r="E48" s="6">
        <v>1033.4000000000001</v>
      </c>
      <c r="F48" s="6">
        <v>1569.8</v>
      </c>
      <c r="G48" s="6">
        <v>2603.1</v>
      </c>
      <c r="H48" s="6">
        <v>1037.5</v>
      </c>
      <c r="I48" s="6">
        <v>1765.5</v>
      </c>
      <c r="J48" s="6">
        <v>2803</v>
      </c>
      <c r="K48" s="6">
        <v>2.7018</v>
      </c>
      <c r="L48" s="6">
        <v>3.4405000000000001</v>
      </c>
      <c r="M48" s="6">
        <v>6.1424000000000003</v>
      </c>
    </row>
    <row r="49" spans="1:13">
      <c r="A49" s="6">
        <v>245</v>
      </c>
      <c r="B49" s="6">
        <v>3651.2</v>
      </c>
      <c r="C49" s="6">
        <v>1.24E-3</v>
      </c>
      <c r="D49" s="6">
        <v>5.4656000000000003E-2</v>
      </c>
      <c r="E49" s="6">
        <v>1056.9000000000001</v>
      </c>
      <c r="F49" s="6">
        <v>1545.7</v>
      </c>
      <c r="G49" s="6">
        <v>2602.6999999999998</v>
      </c>
      <c r="H49" s="6">
        <v>1061.5</v>
      </c>
      <c r="I49" s="6">
        <v>1740.8</v>
      </c>
      <c r="J49" s="6">
        <v>2802.2</v>
      </c>
      <c r="K49" s="6">
        <v>2.7475999999999998</v>
      </c>
      <c r="L49" s="6">
        <v>3.3595999999999999</v>
      </c>
      <c r="M49" s="6">
        <v>6.1071999999999997</v>
      </c>
    </row>
    <row r="50" spans="1:13">
      <c r="A50" s="6">
        <v>250</v>
      </c>
      <c r="B50" s="6">
        <v>3976.2</v>
      </c>
      <c r="C50" s="6">
        <v>1.2520000000000001E-3</v>
      </c>
      <c r="D50" s="6">
        <v>5.0084999999999998E-2</v>
      </c>
      <c r="E50" s="6">
        <v>1080.7</v>
      </c>
      <c r="F50" s="6">
        <v>1521.1</v>
      </c>
      <c r="G50" s="6">
        <v>2601.8000000000002</v>
      </c>
      <c r="H50" s="6">
        <v>1085.7</v>
      </c>
      <c r="I50" s="6">
        <v>1715.3</v>
      </c>
      <c r="J50" s="6">
        <v>2801</v>
      </c>
      <c r="K50" s="6">
        <v>2.7932999999999999</v>
      </c>
      <c r="L50" s="6">
        <v>3.2787999999999999</v>
      </c>
      <c r="M50" s="6">
        <v>6.0720999999999998</v>
      </c>
    </row>
    <row r="51" spans="1:13">
      <c r="A51" s="6">
        <v>255</v>
      </c>
      <c r="B51" s="6">
        <v>4322.8999999999996</v>
      </c>
      <c r="C51" s="6">
        <v>1.263E-3</v>
      </c>
      <c r="D51" s="6">
        <v>4.5941000000000003E-2</v>
      </c>
      <c r="E51" s="6">
        <v>1104.7</v>
      </c>
      <c r="F51" s="6">
        <v>1495.8</v>
      </c>
      <c r="G51" s="6">
        <v>2600.5</v>
      </c>
      <c r="H51" s="6">
        <v>1110.0999999999999</v>
      </c>
      <c r="I51" s="6">
        <v>1689</v>
      </c>
      <c r="J51" s="6">
        <v>2799.1</v>
      </c>
      <c r="K51" s="6">
        <v>2.839</v>
      </c>
      <c r="L51" s="6">
        <v>3.1979000000000002</v>
      </c>
      <c r="M51" s="6">
        <v>6.0369000000000002</v>
      </c>
    </row>
    <row r="52" spans="1:13">
      <c r="A52" s="6">
        <v>260</v>
      </c>
      <c r="B52" s="6">
        <v>4692.3</v>
      </c>
      <c r="C52" s="6">
        <v>1.276E-3</v>
      </c>
      <c r="D52" s="6">
        <v>4.2174999999999997E-2</v>
      </c>
      <c r="E52" s="6">
        <v>1128.8</v>
      </c>
      <c r="F52" s="6">
        <v>1469.9</v>
      </c>
      <c r="G52" s="6">
        <v>2598.6999999999998</v>
      </c>
      <c r="H52" s="6">
        <v>1134.8</v>
      </c>
      <c r="I52" s="6">
        <v>1661.8</v>
      </c>
      <c r="J52" s="6">
        <v>2796.6</v>
      </c>
      <c r="K52" s="6">
        <v>2.8847</v>
      </c>
      <c r="L52" s="6">
        <v>3.1168999999999998</v>
      </c>
      <c r="M52" s="6">
        <v>6.0016999999999996</v>
      </c>
    </row>
    <row r="53" spans="1:13">
      <c r="A53" s="6">
        <v>265</v>
      </c>
      <c r="B53" s="6">
        <v>5085.3</v>
      </c>
      <c r="C53" s="6">
        <v>1.289E-3</v>
      </c>
      <c r="D53" s="6">
        <v>3.8747999999999998E-2</v>
      </c>
      <c r="E53" s="6">
        <v>1153.3</v>
      </c>
      <c r="F53" s="6">
        <v>1443.2</v>
      </c>
      <c r="G53" s="6">
        <v>2596.5</v>
      </c>
      <c r="H53" s="6">
        <v>1159.8</v>
      </c>
      <c r="I53" s="6">
        <v>1633.7</v>
      </c>
      <c r="J53" s="6">
        <v>2793.5</v>
      </c>
      <c r="K53" s="6">
        <v>2.9304000000000001</v>
      </c>
      <c r="L53" s="6">
        <v>3.0358000000000001</v>
      </c>
      <c r="M53" s="6">
        <v>5.9661999999999997</v>
      </c>
    </row>
    <row r="54" spans="1:13">
      <c r="A54" s="6">
        <v>270</v>
      </c>
      <c r="B54" s="6">
        <v>5503</v>
      </c>
      <c r="C54" s="6">
        <v>1.3029999999999999E-3</v>
      </c>
      <c r="D54" s="6">
        <v>3.5622000000000001E-2</v>
      </c>
      <c r="E54" s="6">
        <v>1177.9000000000001</v>
      </c>
      <c r="F54" s="6">
        <v>1415.7</v>
      </c>
      <c r="G54" s="6">
        <v>2593.6999999999998</v>
      </c>
      <c r="H54" s="6">
        <v>1185.0999999999999</v>
      </c>
      <c r="I54" s="6">
        <v>1604.6</v>
      </c>
      <c r="J54" s="6">
        <v>2789.7</v>
      </c>
      <c r="K54" s="6">
        <v>2.9762</v>
      </c>
      <c r="L54" s="6">
        <v>2.9542000000000002</v>
      </c>
      <c r="M54" s="6">
        <v>5.9305000000000003</v>
      </c>
    </row>
    <row r="55" spans="1:13">
      <c r="A55" s="6">
        <v>275</v>
      </c>
      <c r="B55" s="6">
        <v>5946.4</v>
      </c>
      <c r="C55" s="6">
        <v>1.317E-3</v>
      </c>
      <c r="D55" s="6">
        <v>3.2766999999999998E-2</v>
      </c>
      <c r="E55" s="6">
        <v>1202.9000000000001</v>
      </c>
      <c r="F55" s="6">
        <v>1387.4</v>
      </c>
      <c r="G55" s="6">
        <v>2590.3000000000002</v>
      </c>
      <c r="H55" s="6">
        <v>1210.7</v>
      </c>
      <c r="I55" s="6">
        <v>1574.5</v>
      </c>
      <c r="J55" s="6">
        <v>2785.2</v>
      </c>
      <c r="K55" s="6">
        <v>3.0221</v>
      </c>
      <c r="L55" s="6">
        <v>2.8723000000000001</v>
      </c>
      <c r="M55" s="6">
        <v>5.8944000000000001</v>
      </c>
    </row>
    <row r="56" spans="1:13">
      <c r="A56" s="6">
        <v>280</v>
      </c>
      <c r="B56" s="6">
        <v>6416.6</v>
      </c>
      <c r="C56" s="6">
        <v>1.333E-3</v>
      </c>
      <c r="D56" s="6">
        <v>3.0152999999999999E-2</v>
      </c>
      <c r="E56" s="6">
        <v>1228.2</v>
      </c>
      <c r="F56" s="6">
        <v>1358.2</v>
      </c>
      <c r="G56" s="6">
        <v>2586.4</v>
      </c>
      <c r="H56" s="6">
        <v>1236.7</v>
      </c>
      <c r="I56" s="6">
        <v>1543.2</v>
      </c>
      <c r="J56" s="6">
        <v>2779.9</v>
      </c>
      <c r="K56" s="6">
        <v>3.0680999999999998</v>
      </c>
      <c r="L56" s="6">
        <v>2.7898000000000001</v>
      </c>
      <c r="M56" s="6">
        <v>5.8578999999999999</v>
      </c>
    </row>
    <row r="57" spans="1:13">
      <c r="A57" s="6">
        <v>285</v>
      </c>
      <c r="B57" s="6">
        <v>6914.6</v>
      </c>
      <c r="C57" s="6">
        <v>1.3489999999999999E-3</v>
      </c>
      <c r="D57" s="6">
        <v>2.7755999999999999E-2</v>
      </c>
      <c r="E57" s="6">
        <v>1253.7</v>
      </c>
      <c r="F57" s="6">
        <v>1328.1</v>
      </c>
      <c r="G57" s="6">
        <v>2581.8000000000002</v>
      </c>
      <c r="H57" s="6">
        <v>1263.0999999999999</v>
      </c>
      <c r="I57" s="6">
        <v>1510.7</v>
      </c>
      <c r="J57" s="6">
        <v>2773.7</v>
      </c>
      <c r="K57" s="6">
        <v>3.1143999999999998</v>
      </c>
      <c r="L57" s="6">
        <v>2.7065999999999999</v>
      </c>
      <c r="M57" s="6">
        <v>5.8209999999999997</v>
      </c>
    </row>
    <row r="58" spans="1:13">
      <c r="A58" s="6">
        <v>290</v>
      </c>
      <c r="B58" s="6">
        <v>7441.8</v>
      </c>
      <c r="C58" s="6">
        <v>1.366E-3</v>
      </c>
      <c r="D58" s="6">
        <v>2.5554E-2</v>
      </c>
      <c r="E58" s="6">
        <v>1279.7</v>
      </c>
      <c r="F58" s="6">
        <v>1296.9000000000001</v>
      </c>
      <c r="G58" s="6">
        <v>2576.5</v>
      </c>
      <c r="H58" s="6">
        <v>1289.8</v>
      </c>
      <c r="I58" s="6">
        <v>1476.9</v>
      </c>
      <c r="J58" s="6">
        <v>2766.7</v>
      </c>
      <c r="K58" s="6">
        <v>3.1608000000000001</v>
      </c>
      <c r="L58" s="6">
        <v>2.6225000000000001</v>
      </c>
      <c r="M58" s="6">
        <v>5.7834000000000003</v>
      </c>
    </row>
    <row r="59" spans="1:13">
      <c r="A59" s="6">
        <v>295</v>
      </c>
      <c r="B59" s="6">
        <v>7999</v>
      </c>
      <c r="C59" s="6">
        <v>1.384E-3</v>
      </c>
      <c r="D59" s="6">
        <v>2.3528E-2</v>
      </c>
      <c r="E59" s="6">
        <v>1306</v>
      </c>
      <c r="F59" s="6">
        <v>1264.5</v>
      </c>
      <c r="G59" s="6">
        <v>2570.5</v>
      </c>
      <c r="H59" s="6">
        <v>1317.1</v>
      </c>
      <c r="I59" s="6">
        <v>1441.6</v>
      </c>
      <c r="J59" s="6">
        <v>2758.7</v>
      </c>
      <c r="K59" s="6">
        <v>32076</v>
      </c>
      <c r="L59" s="6">
        <v>2.5373999999999999</v>
      </c>
      <c r="M59" s="6">
        <v>5.7450000000000001</v>
      </c>
    </row>
    <row r="60" spans="1:13">
      <c r="A60" s="6">
        <v>300</v>
      </c>
      <c r="B60" s="6">
        <v>8587.9</v>
      </c>
      <c r="C60" s="6">
        <v>1.4040000000000001E-3</v>
      </c>
      <c r="D60" s="6">
        <v>2.1659000000000001E-2</v>
      </c>
      <c r="E60" s="6">
        <v>1332.7</v>
      </c>
      <c r="F60" s="6">
        <v>1230.9000000000001</v>
      </c>
      <c r="G60" s="6">
        <v>2563.6</v>
      </c>
      <c r="H60" s="6">
        <v>1344.8</v>
      </c>
      <c r="I60" s="6">
        <v>1404.8</v>
      </c>
      <c r="J60" s="6">
        <v>2749.6</v>
      </c>
      <c r="K60" s="6">
        <v>3.2547999999999999</v>
      </c>
      <c r="L60" s="6">
        <v>24511</v>
      </c>
      <c r="M60" s="6">
        <v>5.7058999999999997</v>
      </c>
    </row>
    <row r="61" spans="1:13">
      <c r="A61" s="6">
        <v>305</v>
      </c>
      <c r="B61" s="6">
        <v>9209.4</v>
      </c>
      <c r="C61" s="6">
        <v>1.4250000000000001E-3</v>
      </c>
      <c r="D61" s="6">
        <v>1.9931999999999998E-2</v>
      </c>
      <c r="E61" s="6">
        <v>1360</v>
      </c>
      <c r="F61" s="6">
        <v>1195.9000000000001</v>
      </c>
      <c r="G61" s="6">
        <v>2555.8000000000002</v>
      </c>
      <c r="H61" s="6">
        <v>1373.1</v>
      </c>
      <c r="I61" s="6">
        <v>1366.3</v>
      </c>
      <c r="J61" s="6">
        <v>2739.4</v>
      </c>
      <c r="K61" s="6">
        <v>3.3024</v>
      </c>
      <c r="L61" s="6">
        <v>2.3633000000000002</v>
      </c>
      <c r="M61" s="6">
        <v>5.6657000000000002</v>
      </c>
    </row>
    <row r="62" spans="1:13">
      <c r="A62" s="6">
        <v>310</v>
      </c>
      <c r="B62" s="6">
        <v>9865</v>
      </c>
      <c r="C62" s="6">
        <v>1.4469999999999999E-3</v>
      </c>
      <c r="D62" s="6">
        <v>1.8332999999999999E-2</v>
      </c>
      <c r="E62" s="6">
        <v>1387.7</v>
      </c>
      <c r="F62" s="6">
        <v>1159.3</v>
      </c>
      <c r="G62" s="6">
        <v>2547.1</v>
      </c>
      <c r="H62" s="6">
        <v>1402</v>
      </c>
      <c r="I62" s="6">
        <v>1325.9</v>
      </c>
      <c r="J62" s="6">
        <v>2727.9</v>
      </c>
      <c r="K62" s="6">
        <v>3.3506</v>
      </c>
      <c r="L62" s="6">
        <v>2.2736999999999998</v>
      </c>
      <c r="M62" s="6">
        <v>5.6242999999999999</v>
      </c>
    </row>
    <row r="63" spans="1:13">
      <c r="A63" s="6">
        <v>315</v>
      </c>
      <c r="B63" s="6">
        <v>10556</v>
      </c>
      <c r="C63" s="6">
        <v>1.472E-3</v>
      </c>
      <c r="D63" s="6">
        <v>1.6848999999999999E-2</v>
      </c>
      <c r="E63" s="6">
        <v>1416.1</v>
      </c>
      <c r="F63" s="6">
        <v>1121.0999999999999</v>
      </c>
      <c r="G63" s="6">
        <v>2537.1999999999998</v>
      </c>
      <c r="H63" s="6">
        <v>1431.6</v>
      </c>
      <c r="I63" s="6">
        <v>1283.4000000000001</v>
      </c>
      <c r="J63" s="6">
        <v>2715</v>
      </c>
      <c r="K63" s="6">
        <v>3.3994</v>
      </c>
      <c r="L63" s="6">
        <v>2.1821000000000002</v>
      </c>
      <c r="M63" s="6">
        <v>5.5815999999999999</v>
      </c>
    </row>
    <row r="64" spans="1:13">
      <c r="A64" s="6">
        <v>320</v>
      </c>
      <c r="B64" s="6">
        <v>11.284000000000001</v>
      </c>
      <c r="C64" s="6">
        <v>1.4989999999999999E-3</v>
      </c>
      <c r="D64" s="6">
        <v>1.5469999999999999E-2</v>
      </c>
      <c r="E64" s="6">
        <v>1445.1</v>
      </c>
      <c r="F64" s="6">
        <v>1080.9000000000001</v>
      </c>
      <c r="G64" s="6">
        <v>2526</v>
      </c>
      <c r="H64" s="6">
        <v>1462</v>
      </c>
      <c r="I64" s="6">
        <v>1238.5</v>
      </c>
      <c r="J64" s="6">
        <v>2700.6</v>
      </c>
      <c r="K64" s="6">
        <v>3.4491000000000001</v>
      </c>
      <c r="L64" s="6">
        <v>2.0880999999999998</v>
      </c>
      <c r="M64" s="6">
        <v>5.5372000000000003</v>
      </c>
    </row>
    <row r="65" spans="1:13">
      <c r="A65" s="6">
        <v>325</v>
      </c>
      <c r="B65" s="6">
        <v>12051</v>
      </c>
      <c r="C65" s="6">
        <v>1.5280000000000001E-3</v>
      </c>
      <c r="D65" s="6">
        <v>1.4182999999999999E-2</v>
      </c>
      <c r="E65" s="6">
        <v>1475</v>
      </c>
      <c r="F65" s="6">
        <v>1038.5</v>
      </c>
      <c r="G65" s="6">
        <v>2513.4</v>
      </c>
      <c r="H65" s="6">
        <v>1493.4</v>
      </c>
      <c r="I65" s="6">
        <v>1191</v>
      </c>
      <c r="J65" s="6">
        <v>2684.3</v>
      </c>
      <c r="K65" s="6">
        <v>3.4998</v>
      </c>
      <c r="L65" s="6">
        <v>1.9911000000000001</v>
      </c>
      <c r="M65" s="6">
        <v>5.4908000000000001</v>
      </c>
    </row>
    <row r="66" spans="1:13">
      <c r="A66" s="6">
        <v>330</v>
      </c>
      <c r="B66" s="6">
        <v>12858</v>
      </c>
      <c r="C66" s="6">
        <v>1.56E-3</v>
      </c>
      <c r="D66" s="6">
        <v>1.2978999999999999E-2</v>
      </c>
      <c r="E66" s="6">
        <v>1505.7</v>
      </c>
      <c r="F66" s="6">
        <v>993.5</v>
      </c>
      <c r="G66" s="6">
        <v>2499.1999999999998</v>
      </c>
      <c r="H66" s="6">
        <v>1525.8</v>
      </c>
      <c r="I66" s="6">
        <v>1140.3</v>
      </c>
      <c r="J66" s="6">
        <v>2666</v>
      </c>
      <c r="K66" s="6">
        <v>3.5516000000000001</v>
      </c>
      <c r="L66" s="6">
        <v>1.8906000000000001</v>
      </c>
      <c r="M66" s="6">
        <v>5.4421999999999997</v>
      </c>
    </row>
    <row r="67" spans="1:13">
      <c r="A67" s="6">
        <v>335</v>
      </c>
      <c r="B67" s="6">
        <v>13707</v>
      </c>
      <c r="C67" s="6">
        <v>1.5969999999999999E-3</v>
      </c>
      <c r="D67" s="6">
        <v>1.1847999999999999E-2</v>
      </c>
      <c r="E67" s="6">
        <v>1537.5</v>
      </c>
      <c r="F67" s="6">
        <v>945.5</v>
      </c>
      <c r="G67" s="6">
        <v>2483</v>
      </c>
      <c r="H67" s="6">
        <v>1559.4</v>
      </c>
      <c r="I67" s="6">
        <v>1086</v>
      </c>
      <c r="J67" s="6">
        <v>2645.4</v>
      </c>
      <c r="K67" s="6">
        <v>3.605</v>
      </c>
      <c r="L67" s="6">
        <v>1.7857000000000001</v>
      </c>
      <c r="M67" s="6">
        <v>5.3906999999999998</v>
      </c>
    </row>
    <row r="68" spans="1:13">
      <c r="A68" s="6">
        <v>340</v>
      </c>
      <c r="B68" s="6">
        <v>14601</v>
      </c>
      <c r="C68" s="6">
        <v>1.6379999999999999E-3</v>
      </c>
      <c r="D68" s="6">
        <v>1.0782999999999999E-2</v>
      </c>
      <c r="E68" s="6">
        <v>1570.7</v>
      </c>
      <c r="F68" s="6">
        <v>893.8</v>
      </c>
      <c r="G68" s="6">
        <v>2464.5</v>
      </c>
      <c r="H68" s="6">
        <v>1594.6</v>
      </c>
      <c r="I68" s="6">
        <v>1027.4000000000001</v>
      </c>
      <c r="J68" s="6">
        <v>2622</v>
      </c>
      <c r="K68" s="6">
        <v>3.6602000000000001</v>
      </c>
      <c r="L68" s="6">
        <v>1.6756</v>
      </c>
      <c r="M68" s="6">
        <v>5.3357999999999999</v>
      </c>
    </row>
    <row r="69" spans="1:13">
      <c r="A69" s="6">
        <v>345</v>
      </c>
      <c r="B69" s="6">
        <v>15541</v>
      </c>
      <c r="C69" s="6">
        <v>1.6850000000000001E-3</v>
      </c>
      <c r="D69" s="6">
        <v>9.7719999999999994E-3</v>
      </c>
      <c r="E69" s="6">
        <v>1605.5</v>
      </c>
      <c r="F69" s="6">
        <v>837.7</v>
      </c>
      <c r="G69" s="6">
        <v>2443.1999999999998</v>
      </c>
      <c r="H69" s="6">
        <v>1631.7</v>
      </c>
      <c r="I69" s="6">
        <v>963.4</v>
      </c>
      <c r="J69" s="6">
        <v>2595.1</v>
      </c>
      <c r="K69" s="6">
        <v>3.7179000000000002</v>
      </c>
      <c r="L69" s="6">
        <v>1.5585</v>
      </c>
      <c r="M69" s="6">
        <v>5.2765000000000004</v>
      </c>
    </row>
    <row r="70" spans="1:13">
      <c r="A70" s="6">
        <v>350</v>
      </c>
      <c r="B70" s="6">
        <v>16529</v>
      </c>
      <c r="C70" s="6">
        <v>1.7409999999999999E-3</v>
      </c>
      <c r="D70" s="6">
        <v>8.8059999999999996E-3</v>
      </c>
      <c r="E70" s="6">
        <v>1642.4</v>
      </c>
      <c r="F70" s="6">
        <v>775.9</v>
      </c>
      <c r="G70" s="6">
        <v>2418.3000000000002</v>
      </c>
      <c r="H70" s="6">
        <v>1671.2</v>
      </c>
      <c r="I70" s="6">
        <v>892.7</v>
      </c>
      <c r="J70" s="6">
        <v>2563.9</v>
      </c>
      <c r="K70" s="6">
        <v>3.7787999999999999</v>
      </c>
      <c r="L70" s="6">
        <v>1.4326000000000001</v>
      </c>
      <c r="M70" s="6">
        <v>5.2114000000000003</v>
      </c>
    </row>
    <row r="71" spans="1:13">
      <c r="A71" s="6">
        <v>355</v>
      </c>
      <c r="B71" s="6">
        <v>17570</v>
      </c>
      <c r="C71" s="6">
        <v>1.8079999999999999E-3</v>
      </c>
      <c r="D71" s="6">
        <v>7.8720000000000005E-3</v>
      </c>
      <c r="E71" s="6">
        <v>1682.2</v>
      </c>
      <c r="F71" s="6">
        <v>706.4</v>
      </c>
      <c r="G71" s="6">
        <v>2388.6</v>
      </c>
      <c r="H71" s="6">
        <v>1714</v>
      </c>
      <c r="I71" s="6">
        <v>812.9</v>
      </c>
      <c r="J71" s="6">
        <v>2526.9</v>
      </c>
      <c r="K71" s="6">
        <v>3.8441999999999998</v>
      </c>
      <c r="L71" s="6">
        <v>1.2942</v>
      </c>
      <c r="M71" s="6">
        <v>5.1383999999999999</v>
      </c>
    </row>
    <row r="72" spans="1:13">
      <c r="A72" s="6">
        <v>360</v>
      </c>
      <c r="B72" s="6">
        <v>18666</v>
      </c>
      <c r="C72" s="6">
        <v>1.895E-3</v>
      </c>
      <c r="D72" s="6">
        <v>6.9499999999999996E-3</v>
      </c>
      <c r="E72" s="6">
        <v>1726.2</v>
      </c>
      <c r="F72" s="6">
        <v>625.70000000000005</v>
      </c>
      <c r="G72" s="6">
        <v>2351.9</v>
      </c>
      <c r="H72" s="6">
        <v>1761.5</v>
      </c>
      <c r="I72" s="6">
        <v>720.1</v>
      </c>
      <c r="J72" s="6">
        <v>2481.6</v>
      </c>
      <c r="K72" s="6">
        <v>3.9165000000000001</v>
      </c>
      <c r="L72" s="6">
        <v>1.1373</v>
      </c>
      <c r="M72" s="6">
        <v>5.0537000000000001</v>
      </c>
    </row>
    <row r="73" spans="1:13">
      <c r="A73" s="6">
        <v>365</v>
      </c>
      <c r="B73" s="6">
        <v>19822</v>
      </c>
      <c r="C73" s="6">
        <v>2.0149999999999999E-3</v>
      </c>
      <c r="D73" s="6">
        <v>6.0089999999999996E-3</v>
      </c>
      <c r="E73" s="6">
        <v>1777.2</v>
      </c>
      <c r="F73" s="6">
        <v>526.4</v>
      </c>
      <c r="G73" s="6">
        <v>2303.6</v>
      </c>
      <c r="H73" s="6">
        <v>1817.2</v>
      </c>
      <c r="I73" s="6">
        <v>605.5</v>
      </c>
      <c r="J73" s="6">
        <v>2422.6999999999998</v>
      </c>
      <c r="K73" s="6">
        <v>4.0004</v>
      </c>
      <c r="L73" s="6">
        <v>0.94889999999999997</v>
      </c>
      <c r="M73" s="6">
        <v>4.9493</v>
      </c>
    </row>
    <row r="74" spans="1:13">
      <c r="A74" s="6">
        <v>370</v>
      </c>
      <c r="B74" s="6">
        <v>21044</v>
      </c>
      <c r="C74" s="6">
        <v>2.2169999999999998E-3</v>
      </c>
      <c r="D74" s="6">
        <v>4.9529999999999999E-3</v>
      </c>
      <c r="E74" s="6">
        <v>1844.5</v>
      </c>
      <c r="F74" s="6">
        <v>385.6</v>
      </c>
      <c r="G74" s="6">
        <v>2230.1</v>
      </c>
      <c r="H74" s="6">
        <v>1891.2</v>
      </c>
      <c r="I74" s="6">
        <v>443.1</v>
      </c>
      <c r="J74" s="6">
        <v>2334.3000000000002</v>
      </c>
      <c r="K74" s="6">
        <v>4.1119000000000003</v>
      </c>
      <c r="L74" s="6">
        <v>0.68899999999999995</v>
      </c>
      <c r="M74" s="6">
        <v>4.8009000000000004</v>
      </c>
    </row>
    <row r="75" spans="1:13">
      <c r="A75" s="6">
        <v>373.95</v>
      </c>
      <c r="B75" s="6">
        <v>22064</v>
      </c>
      <c r="C75" s="6">
        <v>3.1059999999999998E-3</v>
      </c>
      <c r="D75" s="6">
        <v>3.1059999999999998E-3</v>
      </c>
      <c r="E75" s="6">
        <v>2015.7</v>
      </c>
      <c r="F75" s="6">
        <v>0</v>
      </c>
      <c r="G75" s="6">
        <v>2015.7</v>
      </c>
      <c r="H75" s="6">
        <v>2084.3000000000002</v>
      </c>
      <c r="I75" s="6">
        <v>0</v>
      </c>
      <c r="J75" s="6">
        <v>2084.3000000000002</v>
      </c>
      <c r="K75" s="6">
        <v>4.407</v>
      </c>
      <c r="L75" s="6">
        <v>0</v>
      </c>
      <c r="M75" s="6">
        <v>4.407</v>
      </c>
    </row>
  </sheetData>
  <mergeCells count="6">
    <mergeCell ref="T6:T7"/>
    <mergeCell ref="C1:D1"/>
    <mergeCell ref="E1:G1"/>
    <mergeCell ref="H1:J1"/>
    <mergeCell ref="K1:M1"/>
    <mergeCell ref="Q6:Q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965B-62B2-47DB-B9B7-E717A11F1D3A}">
  <sheetPr codeName="Sheet3"/>
  <dimension ref="A1:R75"/>
  <sheetViews>
    <sheetView workbookViewId="0">
      <selection activeCell="P6" sqref="P6"/>
    </sheetView>
  </sheetViews>
  <sheetFormatPr defaultRowHeight="15"/>
  <sheetData>
    <row r="1" spans="1:18">
      <c r="A1" s="4" t="s">
        <v>12</v>
      </c>
      <c r="B1" s="4"/>
      <c r="C1" s="42" t="s">
        <v>13</v>
      </c>
      <c r="D1" s="42"/>
      <c r="E1" s="43" t="s">
        <v>14</v>
      </c>
      <c r="F1" s="43"/>
      <c r="G1" s="43"/>
      <c r="H1" s="43" t="s">
        <v>14</v>
      </c>
      <c r="I1" s="43"/>
      <c r="J1" s="43"/>
      <c r="K1" s="43" t="s">
        <v>15</v>
      </c>
      <c r="L1" s="43"/>
      <c r="M1" s="43"/>
    </row>
    <row r="2" spans="1:18" ht="45">
      <c r="A2" s="5" t="s">
        <v>17</v>
      </c>
      <c r="B2" s="5" t="s">
        <v>37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</row>
    <row r="3" spans="1:18" ht="15.75" thickBot="1">
      <c r="A3" s="15">
        <v>0.61170000000000002</v>
      </c>
      <c r="B3" s="15">
        <v>0.01</v>
      </c>
      <c r="C3" s="15">
        <v>1E-3</v>
      </c>
      <c r="D3" s="15">
        <v>206</v>
      </c>
      <c r="E3" s="15">
        <v>0</v>
      </c>
      <c r="F3" s="15">
        <v>2374.9</v>
      </c>
      <c r="G3" s="15">
        <v>2374.9</v>
      </c>
      <c r="H3" s="15">
        <v>1E-3</v>
      </c>
      <c r="I3" s="15">
        <v>2500.9</v>
      </c>
      <c r="J3" s="15">
        <v>2500.9</v>
      </c>
      <c r="K3" s="15">
        <v>0</v>
      </c>
      <c r="L3" s="15">
        <v>9.1555999999999997</v>
      </c>
      <c r="M3" s="15">
        <v>9.1555999999999997</v>
      </c>
    </row>
    <row r="4" spans="1:18" ht="30">
      <c r="A4" s="15">
        <v>0.87250000000000005</v>
      </c>
      <c r="B4" s="15">
        <v>5</v>
      </c>
      <c r="C4" s="15">
        <v>1E-3</v>
      </c>
      <c r="D4" s="15">
        <v>147.03</v>
      </c>
      <c r="E4" s="8">
        <v>21019</v>
      </c>
      <c r="F4" s="15">
        <v>2360.8000000000002</v>
      </c>
      <c r="G4" s="15">
        <v>2381.8000000000002</v>
      </c>
      <c r="H4" s="8">
        <v>21020</v>
      </c>
      <c r="I4" s="15">
        <v>2489.1</v>
      </c>
      <c r="J4" s="15">
        <v>2510.1</v>
      </c>
      <c r="K4" s="15">
        <v>7.6300000000000007E-2</v>
      </c>
      <c r="L4" s="15">
        <v>8.9487000000000005</v>
      </c>
      <c r="M4" s="15">
        <v>9.0249000000000006</v>
      </c>
      <c r="O4" s="3" t="s">
        <v>38</v>
      </c>
      <c r="P4" s="2"/>
      <c r="Q4" s="2"/>
      <c r="R4" s="9" t="s">
        <v>29</v>
      </c>
    </row>
    <row r="5" spans="1:18">
      <c r="A5" s="15">
        <v>1.2281</v>
      </c>
      <c r="B5" s="15">
        <v>10</v>
      </c>
      <c r="C5" s="15">
        <v>1E-3</v>
      </c>
      <c r="D5" s="15">
        <v>106.32</v>
      </c>
      <c r="E5" s="8">
        <v>42020</v>
      </c>
      <c r="F5" s="15">
        <v>2346.6</v>
      </c>
      <c r="G5" s="15">
        <v>2388.6999999999998</v>
      </c>
      <c r="H5" s="8">
        <v>42022</v>
      </c>
      <c r="I5" s="15">
        <v>2477.1999999999998</v>
      </c>
      <c r="J5" s="15">
        <v>2519.1999999999998</v>
      </c>
      <c r="K5" s="15">
        <v>0.15110000000000001</v>
      </c>
      <c r="L5" s="15">
        <v>8.7487999999999992</v>
      </c>
      <c r="M5" s="15">
        <v>8.8999000000000006</v>
      </c>
      <c r="O5" s="44">
        <f>Sheet3!$P$14</f>
        <v>0.93813500000000005</v>
      </c>
      <c r="P5" s="15">
        <f>SMALL($A$3:$A$75,COUNTIF($A$3:$A$75,"&lt;"&amp;O5)*1)</f>
        <v>0.87250000000000005</v>
      </c>
      <c r="Q5" s="15">
        <f>VLOOKUP(P5,A3:M75,2,FALSE)</f>
        <v>5</v>
      </c>
      <c r="R5" s="40">
        <f>((O5-P5)*(Q6-Q5)/(P6-P5))+Q5</f>
        <v>5.9228768278965127</v>
      </c>
    </row>
    <row r="6" spans="1:18" ht="15.75" thickBot="1">
      <c r="A6" s="15">
        <v>1.7057</v>
      </c>
      <c r="B6" s="15">
        <v>15</v>
      </c>
      <c r="C6" s="15">
        <v>1.0009999999999999E-3</v>
      </c>
      <c r="D6" s="8">
        <v>77885</v>
      </c>
      <c r="E6" s="8">
        <v>62980</v>
      </c>
      <c r="F6" s="15">
        <v>2332.5</v>
      </c>
      <c r="G6" s="15">
        <v>2395.5</v>
      </c>
      <c r="H6" s="8">
        <v>62982</v>
      </c>
      <c r="I6" s="15">
        <v>2465.4</v>
      </c>
      <c r="J6" s="15">
        <v>2528.3000000000002</v>
      </c>
      <c r="K6" s="15">
        <v>0.22450000000000001</v>
      </c>
      <c r="L6" s="15">
        <v>8.5558999999999994</v>
      </c>
      <c r="M6" s="15">
        <v>8.7803000000000004</v>
      </c>
      <c r="O6" s="45"/>
      <c r="P6" s="15">
        <f>SMALL($A$3:$A$75,COUNTIF($A$3:$A$75,"&lt;"&amp;O5)+1)</f>
        <v>1.2281</v>
      </c>
      <c r="Q6" s="1">
        <f>VLOOKUP(P6,A3:M75,2,FALSE)</f>
        <v>10</v>
      </c>
      <c r="R6" s="41"/>
    </row>
    <row r="7" spans="1:18">
      <c r="A7" s="15">
        <v>2.3391999999999999</v>
      </c>
      <c r="B7" s="15">
        <v>20</v>
      </c>
      <c r="C7" s="15">
        <v>1.0020000000000001E-3</v>
      </c>
      <c r="D7" s="8">
        <v>57762</v>
      </c>
      <c r="E7" s="8">
        <v>83913</v>
      </c>
      <c r="F7" s="15">
        <v>2318.4</v>
      </c>
      <c r="G7" s="15">
        <v>2402.3000000000002</v>
      </c>
      <c r="H7" s="8">
        <v>83915</v>
      </c>
      <c r="I7" s="15">
        <v>2453.5</v>
      </c>
      <c r="J7" s="15">
        <v>2537.4</v>
      </c>
      <c r="K7" s="15">
        <v>0.29649999999999999</v>
      </c>
      <c r="L7" s="15">
        <v>8.3696000000000002</v>
      </c>
      <c r="M7" s="15">
        <v>8.6661000000000001</v>
      </c>
    </row>
    <row r="8" spans="1:18">
      <c r="A8" s="15">
        <v>3.1698</v>
      </c>
      <c r="B8" s="15">
        <v>25</v>
      </c>
      <c r="C8" s="15">
        <v>1.003E-3</v>
      </c>
      <c r="D8" s="8">
        <v>43340</v>
      </c>
      <c r="E8" s="15">
        <v>104.83</v>
      </c>
      <c r="F8" s="15">
        <v>2304.3000000000002</v>
      </c>
      <c r="G8" s="15">
        <v>2409.1</v>
      </c>
      <c r="H8" s="15">
        <v>104.83</v>
      </c>
      <c r="I8" s="15">
        <v>2441.6999999999998</v>
      </c>
      <c r="J8" s="15">
        <v>2546.5</v>
      </c>
      <c r="K8" s="15">
        <v>0.36720000000000003</v>
      </c>
      <c r="L8" s="15">
        <v>8.1895000000000007</v>
      </c>
      <c r="M8" s="15">
        <v>8.5566999999999993</v>
      </c>
    </row>
    <row r="9" spans="1:18">
      <c r="A9" s="15">
        <v>4.2469000000000001</v>
      </c>
      <c r="B9" s="15">
        <v>30</v>
      </c>
      <c r="C9" s="15">
        <v>1.0039999999999999E-3</v>
      </c>
      <c r="D9" s="8">
        <v>32879</v>
      </c>
      <c r="E9" s="15">
        <v>125.73</v>
      </c>
      <c r="F9" s="15">
        <v>2290.1999999999998</v>
      </c>
      <c r="G9" s="15">
        <v>2415.9</v>
      </c>
      <c r="H9" s="15">
        <v>125.74</v>
      </c>
      <c r="I9" s="15">
        <v>2429.8000000000002</v>
      </c>
      <c r="J9" s="15">
        <v>2555.6</v>
      </c>
      <c r="K9" s="15">
        <v>0.43680000000000002</v>
      </c>
      <c r="L9" s="15">
        <v>8.0152000000000001</v>
      </c>
      <c r="M9" s="15">
        <v>8.452</v>
      </c>
    </row>
    <row r="10" spans="1:18">
      <c r="A10" s="15">
        <v>5.6291000000000002</v>
      </c>
      <c r="B10" s="15">
        <v>35</v>
      </c>
      <c r="C10" s="15">
        <v>1.0059999999999999E-3</v>
      </c>
      <c r="D10" s="8">
        <v>25205</v>
      </c>
      <c r="E10" s="15">
        <v>146.63</v>
      </c>
      <c r="F10" s="15">
        <v>2276</v>
      </c>
      <c r="G10" s="15">
        <v>2422.6999999999998</v>
      </c>
      <c r="H10" s="15">
        <v>146.63999999999999</v>
      </c>
      <c r="I10" s="15">
        <v>2417.9</v>
      </c>
      <c r="J10" s="15">
        <v>2564.6</v>
      </c>
      <c r="K10" s="15">
        <v>0.50509999999999999</v>
      </c>
      <c r="L10" s="15">
        <v>7.8465999999999996</v>
      </c>
      <c r="M10" s="15">
        <v>8.3516999999999992</v>
      </c>
    </row>
    <row r="11" spans="1:18">
      <c r="A11" s="15">
        <v>7.3851000000000004</v>
      </c>
      <c r="B11" s="15">
        <v>40</v>
      </c>
      <c r="C11" s="15">
        <v>1.008E-3</v>
      </c>
      <c r="D11" s="8">
        <v>19515</v>
      </c>
      <c r="E11" s="15">
        <v>167.53</v>
      </c>
      <c r="F11" s="15">
        <v>2261.9</v>
      </c>
      <c r="G11" s="15">
        <v>2429.4</v>
      </c>
      <c r="H11" s="15">
        <v>167.53</v>
      </c>
      <c r="I11" s="15">
        <v>2406</v>
      </c>
      <c r="J11" s="15">
        <v>2573.5</v>
      </c>
      <c r="K11" s="15">
        <v>0.57240000000000002</v>
      </c>
      <c r="L11" s="15">
        <v>7.6832000000000003</v>
      </c>
      <c r="M11" s="15">
        <v>8.2555999999999994</v>
      </c>
    </row>
    <row r="12" spans="1:18">
      <c r="A12" s="15">
        <v>9.5952999999999999</v>
      </c>
      <c r="B12" s="15">
        <v>45</v>
      </c>
      <c r="C12" s="15">
        <v>1.01E-3</v>
      </c>
      <c r="D12" s="8">
        <v>15251</v>
      </c>
      <c r="E12" s="15">
        <v>188.43</v>
      </c>
      <c r="F12" s="15">
        <v>2247.6999999999998</v>
      </c>
      <c r="G12" s="15">
        <v>2436.1</v>
      </c>
      <c r="H12" s="15">
        <v>188.44</v>
      </c>
      <c r="I12" s="15">
        <v>2394</v>
      </c>
      <c r="J12" s="15">
        <v>2582.4</v>
      </c>
      <c r="K12" s="15">
        <v>0.63859999999999995</v>
      </c>
      <c r="L12" s="15">
        <v>7.5247000000000002</v>
      </c>
      <c r="M12" s="15">
        <v>8.1632999999999996</v>
      </c>
    </row>
    <row r="13" spans="1:18">
      <c r="A13" s="6">
        <v>12.352</v>
      </c>
      <c r="B13" s="15">
        <v>50</v>
      </c>
      <c r="C13" s="15">
        <v>1.0120000000000001E-3</v>
      </c>
      <c r="D13" s="8">
        <v>12026</v>
      </c>
      <c r="E13" s="15">
        <v>209.33</v>
      </c>
      <c r="F13" s="15">
        <v>2233.4</v>
      </c>
      <c r="G13" s="15">
        <v>2442.6999999999998</v>
      </c>
      <c r="H13" s="15">
        <v>209.34</v>
      </c>
      <c r="I13" s="15">
        <v>2382</v>
      </c>
      <c r="J13" s="15">
        <v>2591.3000000000002</v>
      </c>
      <c r="K13" s="15">
        <v>0.70379999999999998</v>
      </c>
      <c r="L13" s="15">
        <v>7.3710000000000004</v>
      </c>
      <c r="M13" s="15">
        <v>8.0747999999999998</v>
      </c>
    </row>
    <row r="14" spans="1:18">
      <c r="A14" s="6">
        <v>15.763</v>
      </c>
      <c r="B14" s="15">
        <v>55</v>
      </c>
      <c r="C14" s="15">
        <v>1.0150000000000001E-3</v>
      </c>
      <c r="D14" s="15">
        <v>9.5639000000000003</v>
      </c>
      <c r="E14" s="15">
        <v>230.24</v>
      </c>
      <c r="F14" s="15">
        <v>2219.1</v>
      </c>
      <c r="G14" s="15">
        <v>2449.3000000000002</v>
      </c>
      <c r="H14" s="15">
        <v>230.26</v>
      </c>
      <c r="I14" s="15">
        <v>2369.8000000000002</v>
      </c>
      <c r="J14" s="15">
        <v>2600.1</v>
      </c>
      <c r="K14" s="15">
        <v>0.76800000000000002</v>
      </c>
      <c r="L14" s="15">
        <v>7.2218</v>
      </c>
      <c r="M14" s="15">
        <v>7.9897999999999998</v>
      </c>
    </row>
    <row r="15" spans="1:18">
      <c r="A15" s="6">
        <v>19.946999999999999</v>
      </c>
      <c r="B15" s="15">
        <v>60</v>
      </c>
      <c r="C15" s="15">
        <v>1.0169999999999999E-3</v>
      </c>
      <c r="D15" s="15">
        <v>7.6669999999999998</v>
      </c>
      <c r="E15" s="15">
        <v>251.16</v>
      </c>
      <c r="F15" s="15">
        <v>2204.6999999999998</v>
      </c>
      <c r="G15" s="15">
        <v>2455.9</v>
      </c>
      <c r="H15" s="15">
        <v>251.18</v>
      </c>
      <c r="I15" s="15">
        <v>2357.6999999999998</v>
      </c>
      <c r="J15" s="15">
        <v>2608.8000000000002</v>
      </c>
      <c r="K15" s="15">
        <v>0.83130000000000004</v>
      </c>
      <c r="L15" s="15">
        <v>7.0769000000000002</v>
      </c>
      <c r="M15" s="15">
        <v>7.9081999999999999</v>
      </c>
    </row>
    <row r="16" spans="1:18">
      <c r="A16" s="6">
        <v>25.042999999999999</v>
      </c>
      <c r="B16" s="15">
        <v>65</v>
      </c>
      <c r="C16" s="15">
        <v>1.0200000000000001E-3</v>
      </c>
      <c r="D16" s="15">
        <v>6.1935000000000002</v>
      </c>
      <c r="E16" s="15">
        <v>272.08999999999997</v>
      </c>
      <c r="F16" s="15">
        <v>2190.3000000000002</v>
      </c>
      <c r="G16" s="15">
        <v>2462.4</v>
      </c>
      <c r="H16" s="15">
        <v>272.12</v>
      </c>
      <c r="I16" s="15">
        <v>2345.4</v>
      </c>
      <c r="J16" s="15">
        <v>2617.5</v>
      </c>
      <c r="K16" s="15">
        <v>0.89370000000000005</v>
      </c>
      <c r="L16" s="15">
        <v>6.9359999999999999</v>
      </c>
      <c r="M16" s="15">
        <v>7.8296000000000001</v>
      </c>
    </row>
    <row r="17" spans="1:13">
      <c r="A17" s="6">
        <v>31.202000000000002</v>
      </c>
      <c r="B17" s="15">
        <v>70</v>
      </c>
      <c r="C17" s="15">
        <v>1.023E-3</v>
      </c>
      <c r="D17" s="15">
        <v>5.0396000000000001</v>
      </c>
      <c r="E17" s="15">
        <v>293.04000000000002</v>
      </c>
      <c r="F17" s="15">
        <v>2175.8000000000002</v>
      </c>
      <c r="G17" s="15">
        <v>2468.9</v>
      </c>
      <c r="H17" s="15">
        <v>293.07</v>
      </c>
      <c r="I17" s="15">
        <v>2333</v>
      </c>
      <c r="J17" s="15">
        <v>2626.1</v>
      </c>
      <c r="K17" s="15">
        <v>0.95509999999999995</v>
      </c>
      <c r="L17" s="15">
        <v>6.7988999999999997</v>
      </c>
      <c r="M17" s="15">
        <v>7.7539999999999996</v>
      </c>
    </row>
    <row r="18" spans="1:13">
      <c r="A18" s="6">
        <v>38.597000000000001</v>
      </c>
      <c r="B18" s="15">
        <v>75</v>
      </c>
      <c r="C18" s="15">
        <v>1.026E-3</v>
      </c>
      <c r="D18" s="15">
        <v>4.1291000000000002</v>
      </c>
      <c r="E18" s="15">
        <v>313.99</v>
      </c>
      <c r="F18" s="15">
        <v>2161.3000000000002</v>
      </c>
      <c r="G18" s="15">
        <v>2475.3000000000002</v>
      </c>
      <c r="H18" s="15">
        <v>314.02999999999997</v>
      </c>
      <c r="I18" s="15">
        <v>2320.6</v>
      </c>
      <c r="J18" s="15">
        <v>2634.6</v>
      </c>
      <c r="K18" s="15">
        <v>1.0158</v>
      </c>
      <c r="L18" s="15">
        <v>6.6654999999999998</v>
      </c>
      <c r="M18" s="15">
        <v>7.6811999999999996</v>
      </c>
    </row>
    <row r="19" spans="1:13">
      <c r="A19" s="6">
        <v>47.415999999999997</v>
      </c>
      <c r="B19" s="15">
        <v>80</v>
      </c>
      <c r="C19" s="15">
        <v>1.029E-3</v>
      </c>
      <c r="D19" s="15">
        <v>3.4053</v>
      </c>
      <c r="E19" s="15">
        <v>334.97</v>
      </c>
      <c r="F19" s="15">
        <v>2146.6</v>
      </c>
      <c r="G19" s="15">
        <v>2481.6</v>
      </c>
      <c r="H19" s="15">
        <v>335.02</v>
      </c>
      <c r="I19" s="15">
        <v>2308</v>
      </c>
      <c r="J19" s="15">
        <v>2643</v>
      </c>
      <c r="K19" s="15">
        <v>1.0755999999999999</v>
      </c>
      <c r="L19" s="15">
        <v>6.5354999999999999</v>
      </c>
      <c r="M19" s="15">
        <v>7.6111000000000004</v>
      </c>
    </row>
    <row r="20" spans="1:13">
      <c r="A20" s="6">
        <v>57.868000000000002</v>
      </c>
      <c r="B20" s="15">
        <v>85</v>
      </c>
      <c r="C20" s="15">
        <v>1.0319999999999999E-3</v>
      </c>
      <c r="D20" s="15">
        <v>2.8260999999999998</v>
      </c>
      <c r="E20" s="15">
        <v>355.96</v>
      </c>
      <c r="F20" s="15">
        <v>2131.9</v>
      </c>
      <c r="G20" s="15">
        <v>2487.8000000000002</v>
      </c>
      <c r="H20" s="15">
        <v>356.02</v>
      </c>
      <c r="I20" s="15">
        <v>2295.3000000000002</v>
      </c>
      <c r="J20" s="15">
        <v>2651.4</v>
      </c>
      <c r="K20" s="15">
        <v>1.1346000000000001</v>
      </c>
      <c r="L20" s="15">
        <v>6.4089</v>
      </c>
      <c r="M20" s="15">
        <v>7.5434999999999999</v>
      </c>
    </row>
    <row r="21" spans="1:13">
      <c r="A21" s="6">
        <v>70.183000000000007</v>
      </c>
      <c r="B21" s="15">
        <v>90</v>
      </c>
      <c r="C21" s="15">
        <v>1.036E-3</v>
      </c>
      <c r="D21" s="15">
        <v>2.3593000000000002</v>
      </c>
      <c r="E21" s="15">
        <v>376.97</v>
      </c>
      <c r="F21" s="15">
        <v>2117</v>
      </c>
      <c r="G21" s="15">
        <v>2494</v>
      </c>
      <c r="H21" s="15">
        <v>377.04</v>
      </c>
      <c r="I21" s="15">
        <v>2282.5</v>
      </c>
      <c r="J21" s="15">
        <v>2659.6</v>
      </c>
      <c r="K21" s="15">
        <v>1.1929000000000001</v>
      </c>
      <c r="L21" s="15">
        <v>6.2853000000000003</v>
      </c>
      <c r="M21" s="15">
        <v>7.4782000000000002</v>
      </c>
    </row>
    <row r="22" spans="1:13">
      <c r="A22" s="6">
        <v>84.608999999999995</v>
      </c>
      <c r="B22" s="15">
        <v>95</v>
      </c>
      <c r="C22" s="15">
        <v>1.0399999999999999E-3</v>
      </c>
      <c r="D22" s="15">
        <v>1.9807999999999999</v>
      </c>
      <c r="E22" s="15">
        <v>398</v>
      </c>
      <c r="F22" s="15">
        <v>2102</v>
      </c>
      <c r="G22" s="15">
        <v>2500.1</v>
      </c>
      <c r="H22" s="15">
        <v>398.09</v>
      </c>
      <c r="I22" s="15">
        <v>2269.6</v>
      </c>
      <c r="J22" s="15">
        <v>2667.6</v>
      </c>
      <c r="K22" s="15">
        <v>1.2504</v>
      </c>
      <c r="L22" s="15">
        <v>6.1646999999999998</v>
      </c>
      <c r="M22" s="15">
        <v>7.4150999999999998</v>
      </c>
    </row>
    <row r="23" spans="1:13">
      <c r="A23" s="15">
        <v>101.42</v>
      </c>
      <c r="B23" s="15">
        <v>100</v>
      </c>
      <c r="C23" s="15">
        <v>1.0430000000000001E-3</v>
      </c>
      <c r="D23" s="15">
        <v>1.6719999999999999</v>
      </c>
      <c r="E23" s="15">
        <v>419.06</v>
      </c>
      <c r="F23" s="15">
        <v>2087</v>
      </c>
      <c r="G23" s="15">
        <v>2506</v>
      </c>
      <c r="H23" s="15">
        <v>419.17</v>
      </c>
      <c r="I23" s="15">
        <v>2256.4</v>
      </c>
      <c r="J23" s="15">
        <v>2675.6</v>
      </c>
      <c r="K23" s="15">
        <v>1.3071999999999999</v>
      </c>
      <c r="L23" s="15">
        <v>6.0469999999999997</v>
      </c>
      <c r="M23" s="15">
        <v>7.3541999999999996</v>
      </c>
    </row>
    <row r="24" spans="1:13">
      <c r="A24" s="15">
        <v>120.9</v>
      </c>
      <c r="B24" s="15">
        <v>105</v>
      </c>
      <c r="C24" s="15">
        <v>1.047E-3</v>
      </c>
      <c r="D24" s="15">
        <v>1.4186000000000001</v>
      </c>
      <c r="E24" s="15">
        <v>440.15</v>
      </c>
      <c r="F24" s="15">
        <v>2071.8000000000002</v>
      </c>
      <c r="G24" s="15">
        <v>2511.9</v>
      </c>
      <c r="H24" s="15">
        <v>440.28</v>
      </c>
      <c r="I24" s="15">
        <v>2243.1</v>
      </c>
      <c r="J24" s="15">
        <v>2683.4</v>
      </c>
      <c r="K24" s="15">
        <v>1.3633999999999999</v>
      </c>
      <c r="L24" s="15">
        <v>5.9318999999999997</v>
      </c>
      <c r="M24" s="15">
        <v>7.2952000000000004</v>
      </c>
    </row>
    <row r="25" spans="1:13">
      <c r="A25" s="15">
        <v>143.38</v>
      </c>
      <c r="B25" s="15">
        <v>110</v>
      </c>
      <c r="C25" s="15">
        <v>1.052E-3</v>
      </c>
      <c r="D25" s="15">
        <v>1.2094</v>
      </c>
      <c r="E25" s="15">
        <v>461.27</v>
      </c>
      <c r="F25" s="15">
        <v>2056.4</v>
      </c>
      <c r="G25" s="15">
        <v>2517.6999999999998</v>
      </c>
      <c r="H25" s="15">
        <v>461.42</v>
      </c>
      <c r="I25" s="15">
        <v>2229.6999999999998</v>
      </c>
      <c r="J25" s="15">
        <v>2691.1</v>
      </c>
      <c r="K25" s="15">
        <v>1.4188000000000001</v>
      </c>
      <c r="L25" s="15">
        <v>5.8193000000000001</v>
      </c>
      <c r="M25" s="15">
        <v>7.2382</v>
      </c>
    </row>
    <row r="26" spans="1:13">
      <c r="A26" s="15">
        <v>169.18</v>
      </c>
      <c r="B26" s="15">
        <v>115</v>
      </c>
      <c r="C26" s="15">
        <v>1.0560000000000001E-3</v>
      </c>
      <c r="D26" s="15">
        <v>1.036</v>
      </c>
      <c r="E26" s="15">
        <v>482.42</v>
      </c>
      <c r="F26" s="15">
        <v>2040.9</v>
      </c>
      <c r="G26" s="15">
        <v>2523.3000000000002</v>
      </c>
      <c r="H26" s="15">
        <v>482.59</v>
      </c>
      <c r="I26" s="15">
        <v>2216</v>
      </c>
      <c r="J26" s="15">
        <v>2698.6</v>
      </c>
      <c r="K26" s="15">
        <v>1.4737</v>
      </c>
      <c r="L26" s="15">
        <v>5.7092000000000001</v>
      </c>
      <c r="M26" s="15">
        <v>7.1829000000000001</v>
      </c>
    </row>
    <row r="27" spans="1:13">
      <c r="A27" s="15">
        <v>198.67</v>
      </c>
      <c r="B27" s="15">
        <v>120</v>
      </c>
      <c r="C27" s="15">
        <v>1.06E-3</v>
      </c>
      <c r="D27" s="15">
        <v>0.89132999999999996</v>
      </c>
      <c r="E27" s="15">
        <v>503.6</v>
      </c>
      <c r="F27" s="15">
        <v>2025.3</v>
      </c>
      <c r="G27" s="15">
        <v>2528.9</v>
      </c>
      <c r="H27" s="15">
        <v>503.81</v>
      </c>
      <c r="I27" s="15">
        <v>2202.1</v>
      </c>
      <c r="J27" s="15">
        <v>2706</v>
      </c>
      <c r="K27" s="15">
        <v>1.5279</v>
      </c>
      <c r="L27" s="15">
        <v>5.6013000000000002</v>
      </c>
      <c r="M27" s="15">
        <v>7.1292</v>
      </c>
    </row>
    <row r="28" spans="1:13">
      <c r="A28" s="15">
        <v>232.23</v>
      </c>
      <c r="B28" s="15">
        <v>125</v>
      </c>
      <c r="C28" s="15">
        <v>1.065E-3</v>
      </c>
      <c r="D28" s="15">
        <v>0.77012000000000003</v>
      </c>
      <c r="E28" s="15">
        <v>524.83000000000004</v>
      </c>
      <c r="F28" s="15">
        <v>2009.5</v>
      </c>
      <c r="G28" s="15">
        <v>2534.3000000000002</v>
      </c>
      <c r="H28" s="15">
        <v>525.07000000000005</v>
      </c>
      <c r="I28" s="15">
        <v>2188.1</v>
      </c>
      <c r="J28" s="15">
        <v>2713.1</v>
      </c>
      <c r="K28" s="15">
        <v>1.5815999999999999</v>
      </c>
      <c r="L28" s="15">
        <v>5.4955999999999996</v>
      </c>
      <c r="M28" s="15">
        <v>7.0770999999999997</v>
      </c>
    </row>
    <row r="29" spans="1:13">
      <c r="A29" s="15">
        <v>270.27999999999997</v>
      </c>
      <c r="B29" s="15">
        <v>130</v>
      </c>
      <c r="C29" s="15">
        <v>1.07E-3</v>
      </c>
      <c r="D29" s="15">
        <v>0.66808000000000001</v>
      </c>
      <c r="E29" s="15">
        <v>546.1</v>
      </c>
      <c r="F29" s="15">
        <v>1993.4</v>
      </c>
      <c r="G29" s="15">
        <v>2539.5</v>
      </c>
      <c r="H29" s="15">
        <v>546.38</v>
      </c>
      <c r="I29" s="15">
        <v>2173.6999999999998</v>
      </c>
      <c r="J29" s="15">
        <v>2720.1</v>
      </c>
      <c r="K29" s="15">
        <v>1.6346000000000001</v>
      </c>
      <c r="L29" s="15">
        <v>5.3918999999999997</v>
      </c>
      <c r="M29" s="15">
        <v>7.0265000000000004</v>
      </c>
    </row>
    <row r="30" spans="1:13">
      <c r="A30" s="15">
        <v>313.22000000000003</v>
      </c>
      <c r="B30" s="15">
        <v>135</v>
      </c>
      <c r="C30" s="15">
        <v>1.075E-3</v>
      </c>
      <c r="D30" s="15">
        <v>0.58179000000000003</v>
      </c>
      <c r="E30" s="15">
        <v>567.41</v>
      </c>
      <c r="F30" s="15">
        <v>1977.3</v>
      </c>
      <c r="G30" s="15">
        <v>2544.6999999999998</v>
      </c>
      <c r="H30" s="15">
        <v>567.75</v>
      </c>
      <c r="I30" s="15">
        <v>2159.1</v>
      </c>
      <c r="J30" s="15">
        <v>2726.9</v>
      </c>
      <c r="K30" s="15">
        <v>1.6872</v>
      </c>
      <c r="L30" s="15">
        <v>5.2900999999999998</v>
      </c>
      <c r="M30" s="15">
        <v>6.9772999999999996</v>
      </c>
    </row>
    <row r="31" spans="1:13">
      <c r="A31" s="15">
        <v>361.53</v>
      </c>
      <c r="B31" s="15">
        <v>140</v>
      </c>
      <c r="C31" s="15">
        <v>1.08E-3</v>
      </c>
      <c r="D31" s="15">
        <v>0.50849999999999995</v>
      </c>
      <c r="E31" s="15">
        <v>588.77</v>
      </c>
      <c r="F31" s="15">
        <v>1960.9</v>
      </c>
      <c r="G31" s="15">
        <v>2549.6</v>
      </c>
      <c r="H31" s="15">
        <v>589.16</v>
      </c>
      <c r="I31" s="15">
        <v>2144.3000000000002</v>
      </c>
      <c r="J31" s="15">
        <v>2733.5</v>
      </c>
      <c r="K31" s="15">
        <v>1.7392000000000001</v>
      </c>
      <c r="L31" s="15">
        <v>5.1901000000000002</v>
      </c>
      <c r="M31" s="15">
        <v>6.9294000000000002</v>
      </c>
    </row>
    <row r="32" spans="1:13">
      <c r="A32" s="15">
        <v>415.68</v>
      </c>
      <c r="B32" s="15">
        <v>145</v>
      </c>
      <c r="C32" s="15">
        <v>1.085E-3</v>
      </c>
      <c r="D32" s="15">
        <v>0.44600000000000001</v>
      </c>
      <c r="E32" s="15">
        <v>610.19000000000005</v>
      </c>
      <c r="F32" s="15">
        <v>1944.2</v>
      </c>
      <c r="G32" s="15">
        <v>2554.4</v>
      </c>
      <c r="H32" s="15">
        <v>610.64</v>
      </c>
      <c r="I32" s="15">
        <v>2129.1999999999998</v>
      </c>
      <c r="J32" s="15">
        <v>2739.8</v>
      </c>
      <c r="K32" s="15">
        <v>1.7907999999999999</v>
      </c>
      <c r="L32" s="15">
        <v>5.0918999999999999</v>
      </c>
      <c r="M32" s="15">
        <v>6.8826999999999998</v>
      </c>
    </row>
    <row r="33" spans="1:13">
      <c r="A33" s="15">
        <v>476.16</v>
      </c>
      <c r="B33" s="15">
        <v>150</v>
      </c>
      <c r="C33" s="15">
        <v>1.091E-3</v>
      </c>
      <c r="D33" s="15">
        <v>0.39248</v>
      </c>
      <c r="E33" s="15">
        <v>631.66</v>
      </c>
      <c r="F33" s="15">
        <v>1927.4</v>
      </c>
      <c r="G33" s="15">
        <v>2559.1</v>
      </c>
      <c r="H33" s="15">
        <v>632.17999999999995</v>
      </c>
      <c r="I33" s="15">
        <v>2113.8000000000002</v>
      </c>
      <c r="J33" s="15">
        <v>2745.9</v>
      </c>
      <c r="K33" s="15">
        <v>1.8418000000000001</v>
      </c>
      <c r="L33" s="15">
        <v>4.9953000000000003</v>
      </c>
      <c r="M33" s="15">
        <v>6.8371000000000004</v>
      </c>
    </row>
    <row r="34" spans="1:13">
      <c r="A34" s="15">
        <v>543.49</v>
      </c>
      <c r="B34" s="15">
        <v>155</v>
      </c>
      <c r="C34" s="15">
        <v>1.096E-3</v>
      </c>
      <c r="D34" s="15">
        <v>0.34648000000000001</v>
      </c>
      <c r="E34" s="15">
        <v>653.19000000000005</v>
      </c>
      <c r="F34" s="15">
        <v>1910.3</v>
      </c>
      <c r="G34" s="15">
        <v>2563.5</v>
      </c>
      <c r="H34" s="15">
        <v>653.79</v>
      </c>
      <c r="I34" s="15">
        <v>2098</v>
      </c>
      <c r="J34" s="15">
        <v>2751.8</v>
      </c>
      <c r="K34" s="15">
        <v>1.8924000000000001</v>
      </c>
      <c r="L34" s="15">
        <v>4.9001999999999999</v>
      </c>
      <c r="M34" s="15">
        <v>6.7927</v>
      </c>
    </row>
    <row r="35" spans="1:13">
      <c r="A35" s="15">
        <v>618.23</v>
      </c>
      <c r="B35" s="15">
        <v>160</v>
      </c>
      <c r="C35" s="15">
        <v>1.1019999999999999E-3</v>
      </c>
      <c r="D35" s="15">
        <v>0.30680000000000002</v>
      </c>
      <c r="E35" s="15">
        <v>674.79</v>
      </c>
      <c r="F35" s="15">
        <v>1893</v>
      </c>
      <c r="G35" s="15">
        <v>2567.8000000000002</v>
      </c>
      <c r="H35" s="15">
        <v>675.47</v>
      </c>
      <c r="I35" s="15">
        <v>2082</v>
      </c>
      <c r="J35" s="15">
        <v>2757.5</v>
      </c>
      <c r="K35" s="15">
        <v>1.9426000000000001</v>
      </c>
      <c r="L35" s="15">
        <v>4.8066000000000004</v>
      </c>
      <c r="M35" s="15">
        <v>6.7492000000000001</v>
      </c>
    </row>
    <row r="36" spans="1:13">
      <c r="A36" s="15">
        <v>700.93</v>
      </c>
      <c r="B36" s="15">
        <v>165</v>
      </c>
      <c r="C36" s="15">
        <v>1.108E-3</v>
      </c>
      <c r="D36" s="15">
        <v>0.27244000000000002</v>
      </c>
      <c r="E36" s="15">
        <v>696.46</v>
      </c>
      <c r="F36" s="15">
        <v>1875.4</v>
      </c>
      <c r="G36" s="15">
        <v>2571.9</v>
      </c>
      <c r="H36" s="15">
        <v>697.24</v>
      </c>
      <c r="I36" s="15">
        <v>2065.6</v>
      </c>
      <c r="J36" s="15">
        <v>2762.8</v>
      </c>
      <c r="K36" s="15">
        <v>1.9923</v>
      </c>
      <c r="L36" s="15">
        <v>4.7142999999999997</v>
      </c>
      <c r="M36" s="15">
        <v>6.7066999999999997</v>
      </c>
    </row>
    <row r="37" spans="1:13">
      <c r="A37" s="15">
        <v>792.18</v>
      </c>
      <c r="B37" s="15">
        <v>170</v>
      </c>
      <c r="C37" s="15">
        <v>1.114E-3</v>
      </c>
      <c r="D37" s="15">
        <v>0.24260000000000001</v>
      </c>
      <c r="E37" s="15">
        <v>718.2</v>
      </c>
      <c r="F37" s="15">
        <v>1857.5</v>
      </c>
      <c r="G37" s="15">
        <v>2575.6999999999998</v>
      </c>
      <c r="H37" s="15">
        <v>719.08</v>
      </c>
      <c r="I37" s="15">
        <v>2048.8000000000002</v>
      </c>
      <c r="J37" s="15">
        <v>2767.9</v>
      </c>
      <c r="K37" s="15">
        <v>2.0417000000000001</v>
      </c>
      <c r="L37" s="15">
        <v>4.6233000000000004</v>
      </c>
      <c r="M37" s="15">
        <v>6.665</v>
      </c>
    </row>
    <row r="38" spans="1:13">
      <c r="A38" s="15">
        <v>892.6</v>
      </c>
      <c r="B38" s="15">
        <v>175</v>
      </c>
      <c r="C38" s="15">
        <v>1.121E-3</v>
      </c>
      <c r="D38" s="15">
        <v>0.21659</v>
      </c>
      <c r="E38" s="15">
        <v>740.02</v>
      </c>
      <c r="F38" s="15">
        <v>1839.4</v>
      </c>
      <c r="G38" s="15">
        <v>2579.4</v>
      </c>
      <c r="H38" s="15">
        <v>741.02</v>
      </c>
      <c r="I38" s="15">
        <v>2031.7</v>
      </c>
      <c r="J38" s="15">
        <v>2772.7</v>
      </c>
      <c r="K38" s="15">
        <v>2.0905999999999998</v>
      </c>
      <c r="L38" s="15">
        <v>4.5335000000000001</v>
      </c>
      <c r="M38" s="15">
        <v>6.6242000000000001</v>
      </c>
    </row>
    <row r="39" spans="1:13">
      <c r="A39" s="15">
        <v>1002.8</v>
      </c>
      <c r="B39" s="15">
        <v>180</v>
      </c>
      <c r="C39" s="15">
        <v>1.127E-3</v>
      </c>
      <c r="D39" s="15">
        <v>0.19384000000000001</v>
      </c>
      <c r="E39" s="15">
        <v>761.92</v>
      </c>
      <c r="F39" s="15">
        <v>1820.9</v>
      </c>
      <c r="G39" s="15">
        <v>2582.8000000000002</v>
      </c>
      <c r="H39" s="15">
        <v>763.05</v>
      </c>
      <c r="I39" s="15">
        <v>2014.2</v>
      </c>
      <c r="J39" s="15">
        <v>2777.2</v>
      </c>
      <c r="K39" s="15">
        <v>2.1392000000000002</v>
      </c>
      <c r="L39" s="15">
        <v>4.4447999999999999</v>
      </c>
      <c r="M39" s="15">
        <v>6.5841000000000003</v>
      </c>
    </row>
    <row r="40" spans="1:13">
      <c r="A40" s="15">
        <v>1123.5</v>
      </c>
      <c r="B40" s="15">
        <v>185</v>
      </c>
      <c r="C40" s="15">
        <v>1.134E-3</v>
      </c>
      <c r="D40" s="15">
        <v>0.1739</v>
      </c>
      <c r="E40" s="15">
        <v>783.91</v>
      </c>
      <c r="F40" s="15">
        <v>1802.1</v>
      </c>
      <c r="G40" s="15">
        <v>2586</v>
      </c>
      <c r="H40" s="15">
        <v>785.19</v>
      </c>
      <c r="I40" s="15">
        <v>1996.2</v>
      </c>
      <c r="J40" s="15">
        <v>2781.4</v>
      </c>
      <c r="K40" s="15">
        <v>2.1875</v>
      </c>
      <c r="L40" s="15">
        <v>4.3571999999999997</v>
      </c>
      <c r="M40" s="15">
        <v>6.5446999999999997</v>
      </c>
    </row>
    <row r="41" spans="1:13">
      <c r="A41" s="6">
        <v>1724.3</v>
      </c>
      <c r="B41" s="6">
        <v>205</v>
      </c>
      <c r="C41" s="6">
        <v>1.1640000000000001E-3</v>
      </c>
      <c r="D41" s="6">
        <v>0.11508</v>
      </c>
      <c r="E41" s="6">
        <v>872.86</v>
      </c>
      <c r="F41" s="6">
        <v>1723.5</v>
      </c>
      <c r="G41" s="6">
        <v>2596.4</v>
      </c>
      <c r="H41" s="6">
        <v>874.87</v>
      </c>
      <c r="I41" s="6">
        <v>1920</v>
      </c>
      <c r="J41" s="6">
        <v>2794.8</v>
      </c>
      <c r="K41" s="6">
        <v>2.3776000000000002</v>
      </c>
      <c r="L41" s="6">
        <v>4.0153999999999996</v>
      </c>
      <c r="M41" s="6">
        <v>6.3929999999999998</v>
      </c>
    </row>
    <row r="42" spans="1:13">
      <c r="A42" s="6">
        <v>1907.7</v>
      </c>
      <c r="B42" s="6">
        <v>210</v>
      </c>
      <c r="C42" s="6">
        <v>1.173E-3</v>
      </c>
      <c r="D42" s="6">
        <v>0.10428999999999999</v>
      </c>
      <c r="E42" s="6">
        <v>895.38</v>
      </c>
      <c r="F42" s="6">
        <v>1702.9</v>
      </c>
      <c r="G42" s="6">
        <v>2598.3000000000002</v>
      </c>
      <c r="H42" s="6">
        <v>897.61</v>
      </c>
      <c r="I42" s="6">
        <v>1899.7</v>
      </c>
      <c r="J42" s="6">
        <v>2797.3</v>
      </c>
      <c r="K42" s="6">
        <v>2.4245000000000001</v>
      </c>
      <c r="L42" s="6">
        <v>3.9318</v>
      </c>
      <c r="M42" s="6">
        <v>6.3563000000000001</v>
      </c>
    </row>
    <row r="43" spans="1:13">
      <c r="A43" s="6">
        <v>2105.9</v>
      </c>
      <c r="B43" s="6">
        <v>215</v>
      </c>
      <c r="C43" s="6">
        <v>1.181E-3</v>
      </c>
      <c r="D43" s="6">
        <v>9.468E-2</v>
      </c>
      <c r="E43" s="6">
        <v>918.02</v>
      </c>
      <c r="F43" s="6">
        <v>1681.9</v>
      </c>
      <c r="G43" s="6">
        <v>2599.9</v>
      </c>
      <c r="H43" s="6">
        <v>920.5</v>
      </c>
      <c r="I43" s="6">
        <v>1878.8</v>
      </c>
      <c r="J43" s="6">
        <v>2799.3</v>
      </c>
      <c r="K43" s="6">
        <v>2.4712000000000001</v>
      </c>
      <c r="L43" s="6">
        <v>3.8489</v>
      </c>
      <c r="M43" s="6">
        <v>6.32</v>
      </c>
    </row>
    <row r="44" spans="1:13">
      <c r="A44" s="6">
        <v>2319.6</v>
      </c>
      <c r="B44" s="6">
        <v>220</v>
      </c>
      <c r="C44" s="6">
        <v>1.1900000000000001E-3</v>
      </c>
      <c r="D44" s="6">
        <v>8.6094000000000004E-2</v>
      </c>
      <c r="E44" s="6">
        <v>940.79</v>
      </c>
      <c r="F44" s="6">
        <v>1660.5</v>
      </c>
      <c r="G44" s="6">
        <v>2601.3000000000002</v>
      </c>
      <c r="H44" s="6">
        <v>943.55</v>
      </c>
      <c r="I44" s="6">
        <v>1857.4</v>
      </c>
      <c r="J44" s="6">
        <v>2801</v>
      </c>
      <c r="K44" s="6">
        <v>2.5175999999999998</v>
      </c>
      <c r="L44" s="6">
        <v>3.7664</v>
      </c>
      <c r="M44" s="6">
        <v>6.2839999999999998</v>
      </c>
    </row>
    <row r="45" spans="1:13">
      <c r="A45" s="6">
        <v>2549.6999999999998</v>
      </c>
      <c r="B45" s="6">
        <v>225</v>
      </c>
      <c r="C45" s="6">
        <v>1.199E-3</v>
      </c>
      <c r="D45" s="6">
        <v>7.8405000000000002E-2</v>
      </c>
      <c r="E45" s="6">
        <v>963.7</v>
      </c>
      <c r="F45" s="6">
        <v>1638.6</v>
      </c>
      <c r="G45" s="6">
        <v>2602.3000000000002</v>
      </c>
      <c r="H45" s="6">
        <v>966.76</v>
      </c>
      <c r="I45" s="6">
        <v>1835.4</v>
      </c>
      <c r="J45" s="6">
        <v>2802.2</v>
      </c>
      <c r="K45" s="6">
        <v>2.5638999999999998</v>
      </c>
      <c r="L45" s="6">
        <v>3.6844000000000001</v>
      </c>
      <c r="M45" s="6">
        <v>6.2483000000000004</v>
      </c>
    </row>
    <row r="46" spans="1:13">
      <c r="A46" s="6">
        <v>2797.1</v>
      </c>
      <c r="B46" s="6">
        <v>230</v>
      </c>
      <c r="C46" s="6">
        <v>1.209E-3</v>
      </c>
      <c r="D46" s="6">
        <v>7.1504999999999999E-2</v>
      </c>
      <c r="E46" s="6">
        <v>986.76</v>
      </c>
      <c r="F46" s="6">
        <v>1616.1</v>
      </c>
      <c r="G46" s="6">
        <v>2602.9</v>
      </c>
      <c r="H46" s="6">
        <v>990.14</v>
      </c>
      <c r="I46" s="6">
        <v>1812.8</v>
      </c>
      <c r="J46" s="6">
        <v>2802.9</v>
      </c>
      <c r="K46" s="6">
        <v>2.61</v>
      </c>
      <c r="L46" s="6">
        <v>3.6027999999999998</v>
      </c>
      <c r="M46" s="6">
        <v>6.2127999999999997</v>
      </c>
    </row>
    <row r="47" spans="1:13">
      <c r="A47" s="6">
        <v>3062.6</v>
      </c>
      <c r="B47" s="6">
        <v>235</v>
      </c>
      <c r="C47" s="6">
        <v>1.219E-3</v>
      </c>
      <c r="D47" s="6">
        <v>6.5299999999999997E-2</v>
      </c>
      <c r="E47" s="6">
        <v>1010</v>
      </c>
      <c r="F47" s="6">
        <v>1593.2</v>
      </c>
      <c r="G47" s="6">
        <v>2603.1999999999998</v>
      </c>
      <c r="H47" s="6">
        <v>1013.7</v>
      </c>
      <c r="I47" s="6">
        <v>1789.5</v>
      </c>
      <c r="J47" s="6">
        <v>2803.2</v>
      </c>
      <c r="K47" s="6">
        <v>2.6560000000000001</v>
      </c>
      <c r="L47" s="6">
        <v>3.5215999999999998</v>
      </c>
      <c r="M47" s="6">
        <v>6.1775000000000002</v>
      </c>
    </row>
    <row r="48" spans="1:13">
      <c r="A48" s="6">
        <v>3347</v>
      </c>
      <c r="B48" s="6">
        <v>240</v>
      </c>
      <c r="C48" s="6">
        <v>1.2290000000000001E-3</v>
      </c>
      <c r="D48" s="6">
        <v>5.9707000000000003E-2</v>
      </c>
      <c r="E48" s="6">
        <v>1033.4000000000001</v>
      </c>
      <c r="F48" s="6">
        <v>1569.8</v>
      </c>
      <c r="G48" s="6">
        <v>2603.1</v>
      </c>
      <c r="H48" s="6">
        <v>1037.5</v>
      </c>
      <c r="I48" s="6">
        <v>1765.5</v>
      </c>
      <c r="J48" s="6">
        <v>2803</v>
      </c>
      <c r="K48" s="6">
        <v>2.7018</v>
      </c>
      <c r="L48" s="6">
        <v>3.4405000000000001</v>
      </c>
      <c r="M48" s="6">
        <v>6.1424000000000003</v>
      </c>
    </row>
    <row r="49" spans="1:13">
      <c r="A49" s="6">
        <v>3651.2</v>
      </c>
      <c r="B49" s="6">
        <v>245</v>
      </c>
      <c r="C49" s="6">
        <v>1.24E-3</v>
      </c>
      <c r="D49" s="6">
        <v>5.4656000000000003E-2</v>
      </c>
      <c r="E49" s="6">
        <v>1056.9000000000001</v>
      </c>
      <c r="F49" s="6">
        <v>1545.7</v>
      </c>
      <c r="G49" s="6">
        <v>2602.6999999999998</v>
      </c>
      <c r="H49" s="6">
        <v>1061.5</v>
      </c>
      <c r="I49" s="6">
        <v>1740.8</v>
      </c>
      <c r="J49" s="6">
        <v>2802.2</v>
      </c>
      <c r="K49" s="6">
        <v>2.7475999999999998</v>
      </c>
      <c r="L49" s="6">
        <v>3.3595999999999999</v>
      </c>
      <c r="M49" s="6">
        <v>6.1071999999999997</v>
      </c>
    </row>
    <row r="50" spans="1:13">
      <c r="A50" s="6">
        <v>3976.2</v>
      </c>
      <c r="B50" s="6">
        <v>250</v>
      </c>
      <c r="C50" s="6">
        <v>1.2520000000000001E-3</v>
      </c>
      <c r="D50" s="6">
        <v>5.0084999999999998E-2</v>
      </c>
      <c r="E50" s="6">
        <v>1080.7</v>
      </c>
      <c r="F50" s="6">
        <v>1521.1</v>
      </c>
      <c r="G50" s="6">
        <v>2601.8000000000002</v>
      </c>
      <c r="H50" s="6">
        <v>1085.7</v>
      </c>
      <c r="I50" s="6">
        <v>1715.3</v>
      </c>
      <c r="J50" s="6">
        <v>2801</v>
      </c>
      <c r="K50" s="6">
        <v>2.7932999999999999</v>
      </c>
      <c r="L50" s="6">
        <v>3.2787999999999999</v>
      </c>
      <c r="M50" s="6">
        <v>6.0720999999999998</v>
      </c>
    </row>
    <row r="51" spans="1:13">
      <c r="A51" s="6">
        <v>4322.8999999999996</v>
      </c>
      <c r="B51" s="6">
        <v>255</v>
      </c>
      <c r="C51" s="6">
        <v>1.263E-3</v>
      </c>
      <c r="D51" s="6">
        <v>4.5941000000000003E-2</v>
      </c>
      <c r="E51" s="6">
        <v>1104.7</v>
      </c>
      <c r="F51" s="6">
        <v>1495.8</v>
      </c>
      <c r="G51" s="6">
        <v>2600.5</v>
      </c>
      <c r="H51" s="6">
        <v>1110.0999999999999</v>
      </c>
      <c r="I51" s="6">
        <v>1689</v>
      </c>
      <c r="J51" s="6">
        <v>2799.1</v>
      </c>
      <c r="K51" s="6">
        <v>2.839</v>
      </c>
      <c r="L51" s="6">
        <v>3.1979000000000002</v>
      </c>
      <c r="M51" s="6">
        <v>6.0369000000000002</v>
      </c>
    </row>
    <row r="52" spans="1:13">
      <c r="A52" s="6">
        <v>4692.3</v>
      </c>
      <c r="B52" s="6">
        <v>260</v>
      </c>
      <c r="C52" s="6">
        <v>1.276E-3</v>
      </c>
      <c r="D52" s="6">
        <v>4.2174999999999997E-2</v>
      </c>
      <c r="E52" s="6">
        <v>1128.8</v>
      </c>
      <c r="F52" s="6">
        <v>1469.9</v>
      </c>
      <c r="G52" s="6">
        <v>2598.6999999999998</v>
      </c>
      <c r="H52" s="6">
        <v>1134.8</v>
      </c>
      <c r="I52" s="6">
        <v>1661.8</v>
      </c>
      <c r="J52" s="6">
        <v>2796.6</v>
      </c>
      <c r="K52" s="6">
        <v>2.8847</v>
      </c>
      <c r="L52" s="6">
        <v>3.1168999999999998</v>
      </c>
      <c r="M52" s="6">
        <v>6.0016999999999996</v>
      </c>
    </row>
    <row r="53" spans="1:13">
      <c r="A53" s="6">
        <v>5085.3</v>
      </c>
      <c r="B53" s="6">
        <v>265</v>
      </c>
      <c r="C53" s="6">
        <v>1.289E-3</v>
      </c>
      <c r="D53" s="6">
        <v>3.8747999999999998E-2</v>
      </c>
      <c r="E53" s="6">
        <v>1153.3</v>
      </c>
      <c r="F53" s="6">
        <v>1443.2</v>
      </c>
      <c r="G53" s="6">
        <v>2596.5</v>
      </c>
      <c r="H53" s="6">
        <v>1159.8</v>
      </c>
      <c r="I53" s="6">
        <v>1633.7</v>
      </c>
      <c r="J53" s="6">
        <v>2793.5</v>
      </c>
      <c r="K53" s="6">
        <v>2.9304000000000001</v>
      </c>
      <c r="L53" s="6">
        <v>3.0358000000000001</v>
      </c>
      <c r="M53" s="6">
        <v>5.9661999999999997</v>
      </c>
    </row>
    <row r="54" spans="1:13">
      <c r="A54" s="6">
        <v>5503</v>
      </c>
      <c r="B54" s="6">
        <v>270</v>
      </c>
      <c r="C54" s="6">
        <v>1.3029999999999999E-3</v>
      </c>
      <c r="D54" s="6">
        <v>3.5622000000000001E-2</v>
      </c>
      <c r="E54" s="6">
        <v>1177.9000000000001</v>
      </c>
      <c r="F54" s="6">
        <v>1415.7</v>
      </c>
      <c r="G54" s="6">
        <v>2593.6999999999998</v>
      </c>
      <c r="H54" s="6">
        <v>1185.0999999999999</v>
      </c>
      <c r="I54" s="6">
        <v>1604.6</v>
      </c>
      <c r="J54" s="6">
        <v>2789.7</v>
      </c>
      <c r="K54" s="6">
        <v>2.9762</v>
      </c>
      <c r="L54" s="6">
        <v>2.9542000000000002</v>
      </c>
      <c r="M54" s="6">
        <v>5.9305000000000003</v>
      </c>
    </row>
    <row r="55" spans="1:13">
      <c r="A55" s="6">
        <v>5946.4</v>
      </c>
      <c r="B55" s="6">
        <v>275</v>
      </c>
      <c r="C55" s="6">
        <v>1.317E-3</v>
      </c>
      <c r="D55" s="6">
        <v>3.2766999999999998E-2</v>
      </c>
      <c r="E55" s="6">
        <v>1202.9000000000001</v>
      </c>
      <c r="F55" s="6">
        <v>1387.4</v>
      </c>
      <c r="G55" s="6">
        <v>2590.3000000000002</v>
      </c>
      <c r="H55" s="6">
        <v>1210.7</v>
      </c>
      <c r="I55" s="6">
        <v>1574.5</v>
      </c>
      <c r="J55" s="6">
        <v>2785.2</v>
      </c>
      <c r="K55" s="6">
        <v>3.0221</v>
      </c>
      <c r="L55" s="6">
        <v>2.8723000000000001</v>
      </c>
      <c r="M55" s="6">
        <v>5.8944000000000001</v>
      </c>
    </row>
    <row r="56" spans="1:13">
      <c r="A56" s="6">
        <v>6416.6</v>
      </c>
      <c r="B56" s="6">
        <v>280</v>
      </c>
      <c r="C56" s="6">
        <v>1.333E-3</v>
      </c>
      <c r="D56" s="6">
        <v>3.0152999999999999E-2</v>
      </c>
      <c r="E56" s="6">
        <v>1228.2</v>
      </c>
      <c r="F56" s="6">
        <v>1358.2</v>
      </c>
      <c r="G56" s="6">
        <v>2586.4</v>
      </c>
      <c r="H56" s="6">
        <v>1236.7</v>
      </c>
      <c r="I56" s="6">
        <v>1543.2</v>
      </c>
      <c r="J56" s="6">
        <v>2779.9</v>
      </c>
      <c r="K56" s="6">
        <v>3.0680999999999998</v>
      </c>
      <c r="L56" s="6">
        <v>2.7898000000000001</v>
      </c>
      <c r="M56" s="6">
        <v>5.8578999999999999</v>
      </c>
    </row>
    <row r="57" spans="1:13">
      <c r="A57" s="6">
        <v>6914.6</v>
      </c>
      <c r="B57" s="6">
        <v>285</v>
      </c>
      <c r="C57" s="6">
        <v>1.3489999999999999E-3</v>
      </c>
      <c r="D57" s="6">
        <v>2.7755999999999999E-2</v>
      </c>
      <c r="E57" s="6">
        <v>1253.7</v>
      </c>
      <c r="F57" s="6">
        <v>1328.1</v>
      </c>
      <c r="G57" s="6">
        <v>2581.8000000000002</v>
      </c>
      <c r="H57" s="6">
        <v>1263.0999999999999</v>
      </c>
      <c r="I57" s="6">
        <v>1510.7</v>
      </c>
      <c r="J57" s="6">
        <v>2773.7</v>
      </c>
      <c r="K57" s="6">
        <v>3.1143999999999998</v>
      </c>
      <c r="L57" s="6">
        <v>2.7065999999999999</v>
      </c>
      <c r="M57" s="6">
        <v>5.8209999999999997</v>
      </c>
    </row>
    <row r="58" spans="1:13">
      <c r="A58" s="6">
        <v>7441.8</v>
      </c>
      <c r="B58" s="6">
        <v>290</v>
      </c>
      <c r="C58" s="6">
        <v>1.366E-3</v>
      </c>
      <c r="D58" s="6">
        <v>2.5554E-2</v>
      </c>
      <c r="E58" s="6">
        <v>1279.7</v>
      </c>
      <c r="F58" s="6">
        <v>1296.9000000000001</v>
      </c>
      <c r="G58" s="6">
        <v>2576.5</v>
      </c>
      <c r="H58" s="6">
        <v>1289.8</v>
      </c>
      <c r="I58" s="6">
        <v>1476.9</v>
      </c>
      <c r="J58" s="6">
        <v>2766.7</v>
      </c>
      <c r="K58" s="6">
        <v>3.1608000000000001</v>
      </c>
      <c r="L58" s="6">
        <v>2.6225000000000001</v>
      </c>
      <c r="M58" s="6">
        <v>5.7834000000000003</v>
      </c>
    </row>
    <row r="59" spans="1:13">
      <c r="A59" s="6">
        <v>7999</v>
      </c>
      <c r="B59" s="6">
        <v>295</v>
      </c>
      <c r="C59" s="6">
        <v>1.384E-3</v>
      </c>
      <c r="D59" s="6">
        <v>2.3528E-2</v>
      </c>
      <c r="E59" s="6">
        <v>1306</v>
      </c>
      <c r="F59" s="6">
        <v>1264.5</v>
      </c>
      <c r="G59" s="6">
        <v>2570.5</v>
      </c>
      <c r="H59" s="6">
        <v>1317.1</v>
      </c>
      <c r="I59" s="6">
        <v>1441.6</v>
      </c>
      <c r="J59" s="6">
        <v>2758.7</v>
      </c>
      <c r="K59" s="6">
        <v>32076</v>
      </c>
      <c r="L59" s="6">
        <v>2.5373999999999999</v>
      </c>
      <c r="M59" s="6">
        <v>5.7450000000000001</v>
      </c>
    </row>
    <row r="60" spans="1:13">
      <c r="A60" s="6">
        <v>8587.9</v>
      </c>
      <c r="B60" s="6">
        <v>300</v>
      </c>
      <c r="C60" s="6">
        <v>1.4040000000000001E-3</v>
      </c>
      <c r="D60" s="6">
        <v>2.1659000000000001E-2</v>
      </c>
      <c r="E60" s="6">
        <v>1332.7</v>
      </c>
      <c r="F60" s="6">
        <v>1230.9000000000001</v>
      </c>
      <c r="G60" s="6">
        <v>2563.6</v>
      </c>
      <c r="H60" s="6">
        <v>1344.8</v>
      </c>
      <c r="I60" s="6">
        <v>1404.8</v>
      </c>
      <c r="J60" s="6">
        <v>2749.6</v>
      </c>
      <c r="K60" s="6">
        <v>3.2547999999999999</v>
      </c>
      <c r="L60" s="6">
        <v>24511</v>
      </c>
      <c r="M60" s="6">
        <v>5.7058999999999997</v>
      </c>
    </row>
    <row r="61" spans="1:13">
      <c r="A61" s="6">
        <v>9209.4</v>
      </c>
      <c r="B61" s="6">
        <v>305</v>
      </c>
      <c r="C61" s="6">
        <v>1.4250000000000001E-3</v>
      </c>
      <c r="D61" s="6">
        <v>1.9931999999999998E-2</v>
      </c>
      <c r="E61" s="6">
        <v>1360</v>
      </c>
      <c r="F61" s="6">
        <v>1195.9000000000001</v>
      </c>
      <c r="G61" s="6">
        <v>2555.8000000000002</v>
      </c>
      <c r="H61" s="6">
        <v>1373.1</v>
      </c>
      <c r="I61" s="6">
        <v>1366.3</v>
      </c>
      <c r="J61" s="6">
        <v>2739.4</v>
      </c>
      <c r="K61" s="6">
        <v>3.3024</v>
      </c>
      <c r="L61" s="6">
        <v>2.3633000000000002</v>
      </c>
      <c r="M61" s="6">
        <v>5.6657000000000002</v>
      </c>
    </row>
    <row r="62" spans="1:13">
      <c r="A62" s="6">
        <v>9865</v>
      </c>
      <c r="B62" s="6">
        <v>310</v>
      </c>
      <c r="C62" s="6">
        <v>1.4469999999999999E-3</v>
      </c>
      <c r="D62" s="6">
        <v>1.8332999999999999E-2</v>
      </c>
      <c r="E62" s="6">
        <v>1387.7</v>
      </c>
      <c r="F62" s="6">
        <v>1159.3</v>
      </c>
      <c r="G62" s="6">
        <v>2547.1</v>
      </c>
      <c r="H62" s="6">
        <v>1402</v>
      </c>
      <c r="I62" s="6">
        <v>1325.9</v>
      </c>
      <c r="J62" s="6">
        <v>2727.9</v>
      </c>
      <c r="K62" s="6">
        <v>3.3506</v>
      </c>
      <c r="L62" s="6">
        <v>2.2736999999999998</v>
      </c>
      <c r="M62" s="6">
        <v>5.6242999999999999</v>
      </c>
    </row>
    <row r="63" spans="1:13">
      <c r="A63" s="6">
        <v>10556</v>
      </c>
      <c r="B63" s="6">
        <v>315</v>
      </c>
      <c r="C63" s="6">
        <v>1.472E-3</v>
      </c>
      <c r="D63" s="6">
        <v>1.6848999999999999E-2</v>
      </c>
      <c r="E63" s="6">
        <v>1416.1</v>
      </c>
      <c r="F63" s="6">
        <v>1121.0999999999999</v>
      </c>
      <c r="G63" s="6">
        <v>2537.1999999999998</v>
      </c>
      <c r="H63" s="6">
        <v>1431.6</v>
      </c>
      <c r="I63" s="6">
        <v>1283.4000000000001</v>
      </c>
      <c r="J63" s="6">
        <v>2715</v>
      </c>
      <c r="K63" s="6">
        <v>3.3994</v>
      </c>
      <c r="L63" s="6">
        <v>2.1821000000000002</v>
      </c>
      <c r="M63" s="6">
        <v>5.5815999999999999</v>
      </c>
    </row>
    <row r="64" spans="1:13">
      <c r="A64" s="6">
        <v>11.284000000000001</v>
      </c>
      <c r="B64" s="6">
        <v>320</v>
      </c>
      <c r="C64" s="6">
        <v>1.4989999999999999E-3</v>
      </c>
      <c r="D64" s="6">
        <v>1.5469999999999999E-2</v>
      </c>
      <c r="E64" s="6">
        <v>1445.1</v>
      </c>
      <c r="F64" s="6">
        <v>1080.9000000000001</v>
      </c>
      <c r="G64" s="6">
        <v>2526</v>
      </c>
      <c r="H64" s="6">
        <v>1462</v>
      </c>
      <c r="I64" s="6">
        <v>1238.5</v>
      </c>
      <c r="J64" s="6">
        <v>2700.6</v>
      </c>
      <c r="K64" s="6">
        <v>3.4491000000000001</v>
      </c>
      <c r="L64" s="6">
        <v>2.0880999999999998</v>
      </c>
      <c r="M64" s="6">
        <v>5.5372000000000003</v>
      </c>
    </row>
    <row r="65" spans="1:13">
      <c r="A65" s="6">
        <v>12051</v>
      </c>
      <c r="B65" s="6">
        <v>325</v>
      </c>
      <c r="C65" s="6">
        <v>1.5280000000000001E-3</v>
      </c>
      <c r="D65" s="6">
        <v>1.4182999999999999E-2</v>
      </c>
      <c r="E65" s="6">
        <v>1475</v>
      </c>
      <c r="F65" s="6">
        <v>1038.5</v>
      </c>
      <c r="G65" s="6">
        <v>2513.4</v>
      </c>
      <c r="H65" s="6">
        <v>1493.4</v>
      </c>
      <c r="I65" s="6">
        <v>1191</v>
      </c>
      <c r="J65" s="6">
        <v>2684.3</v>
      </c>
      <c r="K65" s="6">
        <v>3.4998</v>
      </c>
      <c r="L65" s="6">
        <v>1.9911000000000001</v>
      </c>
      <c r="M65" s="6">
        <v>5.4908000000000001</v>
      </c>
    </row>
    <row r="66" spans="1:13">
      <c r="A66" s="6">
        <v>12858</v>
      </c>
      <c r="B66" s="6">
        <v>330</v>
      </c>
      <c r="C66" s="6">
        <v>1.56E-3</v>
      </c>
      <c r="D66" s="6">
        <v>1.2978999999999999E-2</v>
      </c>
      <c r="E66" s="6">
        <v>1505.7</v>
      </c>
      <c r="F66" s="6">
        <v>993.5</v>
      </c>
      <c r="G66" s="6">
        <v>2499.1999999999998</v>
      </c>
      <c r="H66" s="6">
        <v>1525.8</v>
      </c>
      <c r="I66" s="6">
        <v>1140.3</v>
      </c>
      <c r="J66" s="6">
        <v>2666</v>
      </c>
      <c r="K66" s="6">
        <v>3.5516000000000001</v>
      </c>
      <c r="L66" s="6">
        <v>1.8906000000000001</v>
      </c>
      <c r="M66" s="6">
        <v>5.4421999999999997</v>
      </c>
    </row>
    <row r="67" spans="1:13">
      <c r="A67" s="6">
        <v>13707</v>
      </c>
      <c r="B67" s="6">
        <v>335</v>
      </c>
      <c r="C67" s="6">
        <v>1.5969999999999999E-3</v>
      </c>
      <c r="D67" s="6">
        <v>1.1847999999999999E-2</v>
      </c>
      <c r="E67" s="6">
        <v>1537.5</v>
      </c>
      <c r="F67" s="6">
        <v>945.5</v>
      </c>
      <c r="G67" s="6">
        <v>2483</v>
      </c>
      <c r="H67" s="6">
        <v>1559.4</v>
      </c>
      <c r="I67" s="6">
        <v>1086</v>
      </c>
      <c r="J67" s="6">
        <v>2645.4</v>
      </c>
      <c r="K67" s="6">
        <v>3.605</v>
      </c>
      <c r="L67" s="6">
        <v>1.7857000000000001</v>
      </c>
      <c r="M67" s="6">
        <v>5.3906999999999998</v>
      </c>
    </row>
    <row r="68" spans="1:13">
      <c r="A68" s="6">
        <v>14601</v>
      </c>
      <c r="B68" s="6">
        <v>340</v>
      </c>
      <c r="C68" s="6">
        <v>1.6379999999999999E-3</v>
      </c>
      <c r="D68" s="6">
        <v>1.0782999999999999E-2</v>
      </c>
      <c r="E68" s="6">
        <v>1570.7</v>
      </c>
      <c r="F68" s="6">
        <v>893.8</v>
      </c>
      <c r="G68" s="6">
        <v>2464.5</v>
      </c>
      <c r="H68" s="6">
        <v>1594.6</v>
      </c>
      <c r="I68" s="6">
        <v>1027.4000000000001</v>
      </c>
      <c r="J68" s="6">
        <v>2622</v>
      </c>
      <c r="K68" s="6">
        <v>3.6602000000000001</v>
      </c>
      <c r="L68" s="6">
        <v>1.6756</v>
      </c>
      <c r="M68" s="6">
        <v>5.3357999999999999</v>
      </c>
    </row>
    <row r="69" spans="1:13">
      <c r="A69" s="6">
        <v>15541</v>
      </c>
      <c r="B69" s="6">
        <v>345</v>
      </c>
      <c r="C69" s="6">
        <v>1.6850000000000001E-3</v>
      </c>
      <c r="D69" s="6">
        <v>9.7719999999999994E-3</v>
      </c>
      <c r="E69" s="6">
        <v>1605.5</v>
      </c>
      <c r="F69" s="6">
        <v>837.7</v>
      </c>
      <c r="G69" s="6">
        <v>2443.1999999999998</v>
      </c>
      <c r="H69" s="6">
        <v>1631.7</v>
      </c>
      <c r="I69" s="6">
        <v>963.4</v>
      </c>
      <c r="J69" s="6">
        <v>2595.1</v>
      </c>
      <c r="K69" s="6">
        <v>3.7179000000000002</v>
      </c>
      <c r="L69" s="6">
        <v>1.5585</v>
      </c>
      <c r="M69" s="6">
        <v>5.2765000000000004</v>
      </c>
    </row>
    <row r="70" spans="1:13">
      <c r="A70" s="6">
        <v>16529</v>
      </c>
      <c r="B70" s="6">
        <v>350</v>
      </c>
      <c r="C70" s="6">
        <v>1.7409999999999999E-3</v>
      </c>
      <c r="D70" s="6">
        <v>8.8059999999999996E-3</v>
      </c>
      <c r="E70" s="6">
        <v>1642.4</v>
      </c>
      <c r="F70" s="6">
        <v>775.9</v>
      </c>
      <c r="G70" s="6">
        <v>2418.3000000000002</v>
      </c>
      <c r="H70" s="6">
        <v>1671.2</v>
      </c>
      <c r="I70" s="6">
        <v>892.7</v>
      </c>
      <c r="J70" s="6">
        <v>2563.9</v>
      </c>
      <c r="K70" s="6">
        <v>3.7787999999999999</v>
      </c>
      <c r="L70" s="6">
        <v>1.4326000000000001</v>
      </c>
      <c r="M70" s="6">
        <v>5.2114000000000003</v>
      </c>
    </row>
    <row r="71" spans="1:13">
      <c r="A71" s="6">
        <v>17570</v>
      </c>
      <c r="B71" s="6">
        <v>355</v>
      </c>
      <c r="C71" s="6">
        <v>1.8079999999999999E-3</v>
      </c>
      <c r="D71" s="6">
        <v>7.8720000000000005E-3</v>
      </c>
      <c r="E71" s="6">
        <v>1682.2</v>
      </c>
      <c r="F71" s="6">
        <v>706.4</v>
      </c>
      <c r="G71" s="6">
        <v>2388.6</v>
      </c>
      <c r="H71" s="6">
        <v>1714</v>
      </c>
      <c r="I71" s="6">
        <v>812.9</v>
      </c>
      <c r="J71" s="6">
        <v>2526.9</v>
      </c>
      <c r="K71" s="6">
        <v>3.8441999999999998</v>
      </c>
      <c r="L71" s="6">
        <v>1.2942</v>
      </c>
      <c r="M71" s="6">
        <v>5.1383999999999999</v>
      </c>
    </row>
    <row r="72" spans="1:13">
      <c r="A72" s="6">
        <v>18666</v>
      </c>
      <c r="B72" s="6">
        <v>360</v>
      </c>
      <c r="C72" s="6">
        <v>1.895E-3</v>
      </c>
      <c r="D72" s="6">
        <v>6.9499999999999996E-3</v>
      </c>
      <c r="E72" s="6">
        <v>1726.2</v>
      </c>
      <c r="F72" s="6">
        <v>625.70000000000005</v>
      </c>
      <c r="G72" s="6">
        <v>2351.9</v>
      </c>
      <c r="H72" s="6">
        <v>1761.5</v>
      </c>
      <c r="I72" s="6">
        <v>720.1</v>
      </c>
      <c r="J72" s="6">
        <v>2481.6</v>
      </c>
      <c r="K72" s="6">
        <v>3.9165000000000001</v>
      </c>
      <c r="L72" s="6">
        <v>1.1373</v>
      </c>
      <c r="M72" s="6">
        <v>5.0537000000000001</v>
      </c>
    </row>
    <row r="73" spans="1:13">
      <c r="A73" s="6">
        <v>19822</v>
      </c>
      <c r="B73" s="6">
        <v>365</v>
      </c>
      <c r="C73" s="6">
        <v>2.0149999999999999E-3</v>
      </c>
      <c r="D73" s="6">
        <v>6.0089999999999996E-3</v>
      </c>
      <c r="E73" s="6">
        <v>1777.2</v>
      </c>
      <c r="F73" s="6">
        <v>526.4</v>
      </c>
      <c r="G73" s="6">
        <v>2303.6</v>
      </c>
      <c r="H73" s="6">
        <v>1817.2</v>
      </c>
      <c r="I73" s="6">
        <v>605.5</v>
      </c>
      <c r="J73" s="6">
        <v>2422.6999999999998</v>
      </c>
      <c r="K73" s="6">
        <v>4.0004</v>
      </c>
      <c r="L73" s="6">
        <v>0.94889999999999997</v>
      </c>
      <c r="M73" s="6">
        <v>4.9493</v>
      </c>
    </row>
    <row r="74" spans="1:13">
      <c r="A74" s="6">
        <v>21044</v>
      </c>
      <c r="B74" s="6">
        <v>370</v>
      </c>
      <c r="C74" s="6">
        <v>2.2169999999999998E-3</v>
      </c>
      <c r="D74" s="6">
        <v>4.9529999999999999E-3</v>
      </c>
      <c r="E74" s="6">
        <v>1844.5</v>
      </c>
      <c r="F74" s="6">
        <v>385.6</v>
      </c>
      <c r="G74" s="6">
        <v>2230.1</v>
      </c>
      <c r="H74" s="6">
        <v>1891.2</v>
      </c>
      <c r="I74" s="6">
        <v>443.1</v>
      </c>
      <c r="J74" s="6">
        <v>2334.3000000000002</v>
      </c>
      <c r="K74" s="6">
        <v>4.1119000000000003</v>
      </c>
      <c r="L74" s="6">
        <v>0.68899999999999995</v>
      </c>
      <c r="M74" s="6">
        <v>4.8009000000000004</v>
      </c>
    </row>
    <row r="75" spans="1:13">
      <c r="A75" s="6">
        <v>22064</v>
      </c>
      <c r="B75" s="6">
        <v>373.95</v>
      </c>
      <c r="C75" s="6">
        <v>3.1059999999999998E-3</v>
      </c>
      <c r="D75" s="6">
        <v>3.1059999999999998E-3</v>
      </c>
      <c r="E75" s="6">
        <v>2015.7</v>
      </c>
      <c r="F75" s="6">
        <v>0</v>
      </c>
      <c r="G75" s="6">
        <v>2015.7</v>
      </c>
      <c r="H75" s="6">
        <v>2084.3000000000002</v>
      </c>
      <c r="I75" s="6">
        <v>0</v>
      </c>
      <c r="J75" s="6">
        <v>2084.3000000000002</v>
      </c>
      <c r="K75" s="6">
        <v>4.407</v>
      </c>
      <c r="L75" s="6">
        <v>0</v>
      </c>
      <c r="M75" s="6">
        <v>4.407</v>
      </c>
    </row>
  </sheetData>
  <mergeCells count="6">
    <mergeCell ref="R5:R6"/>
    <mergeCell ref="C1:D1"/>
    <mergeCell ref="E1:G1"/>
    <mergeCell ref="H1:J1"/>
    <mergeCell ref="K1:M1"/>
    <mergeCell ref="O5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User009</dc:creator>
  <cp:keywords/>
  <dc:description/>
  <cp:lastModifiedBy>laveet kumar</cp:lastModifiedBy>
  <cp:revision/>
  <dcterms:created xsi:type="dcterms:W3CDTF">2023-06-19T17:04:22Z</dcterms:created>
  <dcterms:modified xsi:type="dcterms:W3CDTF">2025-03-12T09:15:17Z</dcterms:modified>
  <cp:category/>
  <cp:contentStatus/>
</cp:coreProperties>
</file>