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c95e9367301acd/"/>
    </mc:Choice>
  </mc:AlternateContent>
  <xr:revisionPtr revIDLastSave="2" documentId="8_{E7C8C988-75C1-43B1-A327-FD109E64FF63}" xr6:coauthVersionLast="47" xr6:coauthVersionMax="47" xr10:uidLastSave="{AA5B3A28-673C-4906-A239-47D8088C01B5}"/>
  <bookViews>
    <workbookView xWindow="-120" yWindow="-120" windowWidth="20730" windowHeight="11160" xr2:uid="{A9A985F0-9288-44D7-B070-F915CCB0F9A7}"/>
  </bookViews>
  <sheets>
    <sheet name="Sheet3" sheetId="3" r:id="rId1"/>
    <sheet name="Sheet1" sheetId="4" state="veryHidden" r:id="rId2"/>
  </sheets>
  <definedNames>
    <definedName name="pressure.loss">Sheet3!$E$3:$I$19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L10" i="4"/>
  <c r="C2" i="4"/>
  <c r="F2" i="4"/>
  <c r="H2" i="4" s="1"/>
  <c r="C3" i="4"/>
  <c r="F3" i="4"/>
  <c r="H3" i="4" s="1"/>
  <c r="F8" i="4" s="1"/>
  <c r="C4" i="4"/>
  <c r="F4" i="4"/>
  <c r="C5" i="4"/>
  <c r="F5" i="4"/>
  <c r="L9" i="4" l="1"/>
  <c r="F9" i="4"/>
  <c r="F10" i="4" l="1"/>
  <c r="H14" i="3"/>
  <c r="H15" i="3" l="1"/>
  <c r="F12" i="4"/>
  <c r="F16" i="4"/>
  <c r="L12" i="4"/>
  <c r="F18" i="4" l="1"/>
  <c r="H16" i="3"/>
  <c r="F19" i="4" l="1"/>
  <c r="H17" i="3"/>
  <c r="F20" i="4" l="1"/>
  <c r="H19" i="3" s="1"/>
  <c r="H18" i="3"/>
</calcChain>
</file>

<file path=xl/sharedStrings.xml><?xml version="1.0" encoding="utf-8"?>
<sst xmlns="http://schemas.openxmlformats.org/spreadsheetml/2006/main" count="43" uniqueCount="37">
  <si>
    <t>m</t>
  </si>
  <si>
    <t>Results</t>
  </si>
  <si>
    <t xml:space="preserve">m </t>
  </si>
  <si>
    <t>m3/hr</t>
  </si>
  <si>
    <t>Flow Rate</t>
  </si>
  <si>
    <t>Pipe Dia</t>
  </si>
  <si>
    <t>m/s</t>
  </si>
  <si>
    <t>Velocity</t>
  </si>
  <si>
    <t>mm</t>
  </si>
  <si>
    <t>Cross Sectional Area</t>
  </si>
  <si>
    <t>m2</t>
  </si>
  <si>
    <t>Re</t>
  </si>
  <si>
    <t>f</t>
  </si>
  <si>
    <t>e/d</t>
  </si>
  <si>
    <t>root f</t>
  </si>
  <si>
    <t xml:space="preserve">Total Length </t>
  </si>
  <si>
    <t>Surface Roughness</t>
  </si>
  <si>
    <t>Data Required</t>
  </si>
  <si>
    <t xml:space="preserve">Velocity </t>
  </si>
  <si>
    <t>Reynolds Number</t>
  </si>
  <si>
    <t xml:space="preserve">Loss In Terms of Pressure </t>
  </si>
  <si>
    <t>Loss in Terms of Head</t>
  </si>
  <si>
    <t>Head and Power Loss Calculator
For Water Flow</t>
  </si>
  <si>
    <t>Pumping Power Required</t>
  </si>
  <si>
    <t>m3/s</t>
  </si>
  <si>
    <t>F for Leminar</t>
  </si>
  <si>
    <t>F for Turbulent</t>
  </si>
  <si>
    <t>eq</t>
  </si>
  <si>
    <t>pressure loss</t>
  </si>
  <si>
    <t>F final</t>
  </si>
  <si>
    <t>bar</t>
  </si>
  <si>
    <t>head loss</t>
  </si>
  <si>
    <t>Power Required</t>
  </si>
  <si>
    <t>W</t>
  </si>
  <si>
    <t>Friction Factor</t>
  </si>
  <si>
    <t>Watt</t>
  </si>
  <si>
    <r>
      <t>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/hr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</si>
</sst>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5" fillId="0" borderId="9" xfId="0" applyFont="1" applyBorder="1" applyAlignment="1" applyProtection="1">
      <alignment horizontal="left"/>
      <protection hidden="1"/>
    </xf>
    <xf numFmtId="0" fontId="5" fillId="0" borderId="10" xfId="0" applyFont="1" applyBorder="1" applyAlignment="1" applyProtection="1">
      <alignment horizontal="left"/>
      <protection hidden="1"/>
    </xf>
    <xf numFmtId="0" fontId="5" fillId="0" borderId="11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5" fillId="0" borderId="11" xfId="0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5" fillId="0" borderId="9" xfId="0" applyFont="1" applyBorder="1" applyAlignment="1" applyProtection="1">
      <alignment horizontal="left"/>
      <protection hidden="1"/>
    </xf>
    <xf numFmtId="0" fontId="5" fillId="0" borderId="10" xfId="0" applyFont="1" applyBorder="1" applyAlignment="1" applyProtection="1">
      <alignment horizontal="left"/>
      <protection hidden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0" borderId="9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hidden="1"/>
    </xf>
    <xf numFmtId="0" fontId="3" fillId="3" borderId="10" xfId="0" applyFont="1" applyFill="1" applyBorder="1" applyAlignment="1" applyProtection="1">
      <alignment horizontal="center"/>
      <protection hidden="1"/>
    </xf>
    <xf numFmtId="0" fontId="3" fillId="3" borderId="11" xfId="0" applyFont="1" applyFill="1" applyBorder="1" applyAlignment="1" applyProtection="1">
      <alignment horizontal="center"/>
      <protection hidden="1"/>
    </xf>
    <xf numFmtId="0" fontId="4" fillId="3" borderId="9" xfId="0" applyFont="1" applyFill="1" applyBorder="1" applyAlignment="1" applyProtection="1">
      <alignment horizontal="center"/>
      <protection hidden="1"/>
    </xf>
    <xf numFmtId="0" fontId="4" fillId="3" borderId="10" xfId="0" applyFont="1" applyFill="1" applyBorder="1" applyAlignment="1" applyProtection="1">
      <alignment horizontal="center"/>
      <protection hidden="1"/>
    </xf>
    <xf numFmtId="0" fontId="4" fillId="3" borderId="11" xfId="0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1</xdr:row>
      <xdr:rowOff>57150</xdr:rowOff>
    </xdr:from>
    <xdr:to>
      <xdr:col>17</xdr:col>
      <xdr:colOff>323512</xdr:colOff>
      <xdr:row>4</xdr:row>
      <xdr:rowOff>171364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B347C9-29D7-45EC-B84C-9C0B1B045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247650"/>
          <a:ext cx="2704762" cy="6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9</xdr:row>
      <xdr:rowOff>66675</xdr:rowOff>
    </xdr:from>
    <xdr:to>
      <xdr:col>17</xdr:col>
      <xdr:colOff>95026</xdr:colOff>
      <xdr:row>12</xdr:row>
      <xdr:rowOff>142794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BE30D-4FF6-0A0A-33F2-31E564321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1781175"/>
          <a:ext cx="1790476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9FD2-FA91-4D0B-8E74-6B65BA71F1DC}">
  <sheetPr codeName="Sheet1"/>
  <dimension ref="D2:K19"/>
  <sheetViews>
    <sheetView showGridLines="0" tabSelected="1" topLeftCell="A2" zoomScale="87" zoomScaleNormal="87" workbookViewId="0">
      <selection activeCell="K5" sqref="K5"/>
    </sheetView>
  </sheetViews>
  <sheetFormatPr defaultRowHeight="15" x14ac:dyDescent="0.25"/>
  <cols>
    <col min="7" max="7" width="12.7109375" customWidth="1"/>
    <col min="8" max="8" width="13.42578125" bestFit="1" customWidth="1"/>
  </cols>
  <sheetData>
    <row r="2" spans="4:11" ht="15.75" thickBot="1" x14ac:dyDescent="0.3"/>
    <row r="3" spans="4:11" ht="15" customHeight="1" x14ac:dyDescent="0.5">
      <c r="D3" s="1"/>
      <c r="E3" s="11" t="s">
        <v>22</v>
      </c>
      <c r="F3" s="12"/>
      <c r="G3" s="12"/>
      <c r="H3" s="12"/>
      <c r="I3" s="13"/>
      <c r="J3" s="2"/>
      <c r="K3" s="2"/>
    </row>
    <row r="4" spans="4:11" ht="15" customHeight="1" x14ac:dyDescent="0.5">
      <c r="D4" s="2"/>
      <c r="E4" s="14"/>
      <c r="F4" s="15"/>
      <c r="G4" s="15"/>
      <c r="H4" s="15"/>
      <c r="I4" s="16"/>
      <c r="J4" s="2"/>
      <c r="K4" s="2"/>
    </row>
    <row r="5" spans="4:11" ht="15" customHeight="1" x14ac:dyDescent="0.5">
      <c r="D5" s="2"/>
      <c r="E5" s="14"/>
      <c r="F5" s="15"/>
      <c r="G5" s="15"/>
      <c r="H5" s="15"/>
      <c r="I5" s="16"/>
      <c r="J5" s="2"/>
      <c r="K5" s="2"/>
    </row>
    <row r="6" spans="4:11" ht="1.5" customHeight="1" thickBot="1" x14ac:dyDescent="0.55000000000000004">
      <c r="D6" s="2"/>
      <c r="E6" s="17"/>
      <c r="F6" s="18"/>
      <c r="G6" s="18"/>
      <c r="H6" s="18"/>
      <c r="I6" s="19"/>
      <c r="J6" s="2"/>
      <c r="K6" s="2"/>
    </row>
    <row r="7" spans="4:11" ht="24" thickBot="1" x14ac:dyDescent="0.4">
      <c r="E7" s="25" t="s">
        <v>17</v>
      </c>
      <c r="F7" s="26"/>
      <c r="G7" s="26"/>
      <c r="H7" s="26"/>
      <c r="I7" s="27"/>
    </row>
    <row r="8" spans="4:11" ht="21.75" thickBot="1" x14ac:dyDescent="0.35">
      <c r="E8" s="9" t="s">
        <v>4</v>
      </c>
      <c r="F8" s="10"/>
      <c r="G8" s="10"/>
      <c r="H8" s="8">
        <v>10</v>
      </c>
      <c r="I8" s="5" t="s">
        <v>36</v>
      </c>
    </row>
    <row r="9" spans="4:11" ht="19.5" thickBot="1" x14ac:dyDescent="0.35">
      <c r="E9" s="9" t="s">
        <v>5</v>
      </c>
      <c r="F9" s="10"/>
      <c r="G9" s="10"/>
      <c r="H9" s="8">
        <v>50</v>
      </c>
      <c r="I9" s="5" t="s">
        <v>8</v>
      </c>
    </row>
    <row r="10" spans="4:11" ht="19.5" thickBot="1" x14ac:dyDescent="0.35">
      <c r="E10" s="9" t="s">
        <v>15</v>
      </c>
      <c r="F10" s="10"/>
      <c r="G10" s="10"/>
      <c r="H10" s="8">
        <v>1</v>
      </c>
      <c r="I10" s="5" t="s">
        <v>0</v>
      </c>
    </row>
    <row r="11" spans="4:11" ht="19.5" thickBot="1" x14ac:dyDescent="0.35">
      <c r="E11" s="9" t="s">
        <v>16</v>
      </c>
      <c r="F11" s="10"/>
      <c r="G11" s="10"/>
      <c r="H11" s="8">
        <v>3.0000000000000001E-3</v>
      </c>
      <c r="I11" s="5" t="s">
        <v>8</v>
      </c>
    </row>
    <row r="12" spans="4:11" ht="19.5" thickBot="1" x14ac:dyDescent="0.35">
      <c r="E12" s="20"/>
      <c r="F12" s="21"/>
      <c r="G12" s="21"/>
      <c r="H12" s="8"/>
      <c r="I12" s="7"/>
    </row>
    <row r="13" spans="4:11" ht="19.5" thickBot="1" x14ac:dyDescent="0.35">
      <c r="E13" s="22" t="s">
        <v>1</v>
      </c>
      <c r="F13" s="23"/>
      <c r="G13" s="23"/>
      <c r="H13" s="23"/>
      <c r="I13" s="24"/>
    </row>
    <row r="14" spans="4:11" ht="19.5" thickBot="1" x14ac:dyDescent="0.35">
      <c r="E14" s="9" t="s">
        <v>18</v>
      </c>
      <c r="F14" s="10"/>
      <c r="G14" s="10"/>
      <c r="H14" s="6">
        <f>Sheet1!$F$9</f>
        <v>1.4154281670205235</v>
      </c>
      <c r="I14" s="5" t="s">
        <v>6</v>
      </c>
    </row>
    <row r="15" spans="4:11" ht="19.5" thickBot="1" x14ac:dyDescent="0.35">
      <c r="E15" s="9" t="s">
        <v>19</v>
      </c>
      <c r="F15" s="10"/>
      <c r="G15" s="10"/>
      <c r="H15" s="6">
        <f>Sheet1!$F$10</f>
        <v>70630.148054916339</v>
      </c>
      <c r="I15" s="5"/>
    </row>
    <row r="16" spans="4:11" ht="19.5" thickBot="1" x14ac:dyDescent="0.35">
      <c r="E16" s="3" t="s">
        <v>34</v>
      </c>
      <c r="F16" s="4"/>
      <c r="G16" s="4"/>
      <c r="H16" s="6">
        <f>Sheet1!$F$16</f>
        <v>1.7514592062860244E-2</v>
      </c>
      <c r="I16" s="5"/>
    </row>
    <row r="17" spans="5:9" ht="19.5" thickBot="1" x14ac:dyDescent="0.35">
      <c r="E17" s="9" t="s">
        <v>20</v>
      </c>
      <c r="F17" s="10"/>
      <c r="G17" s="10"/>
      <c r="H17" s="6">
        <f>Sheet1!$F$18</f>
        <v>3.5089379957036777E-3</v>
      </c>
      <c r="I17" s="5" t="s">
        <v>30</v>
      </c>
    </row>
    <row r="18" spans="5:9" ht="19.5" thickBot="1" x14ac:dyDescent="0.35">
      <c r="E18" s="9" t="s">
        <v>21</v>
      </c>
      <c r="F18" s="10"/>
      <c r="G18" s="10"/>
      <c r="H18" s="6">
        <f>Sheet1!$F$19</f>
        <v>3.5089379957036773E-2</v>
      </c>
      <c r="I18" s="5" t="s">
        <v>2</v>
      </c>
    </row>
    <row r="19" spans="5:9" ht="19.5" thickBot="1" x14ac:dyDescent="0.35">
      <c r="E19" s="9" t="s">
        <v>23</v>
      </c>
      <c r="F19" s="10"/>
      <c r="G19" s="10"/>
      <c r="H19" s="6">
        <f>Sheet1!$F$20</f>
        <v>0.97470499880657702</v>
      </c>
      <c r="I19" s="5" t="s">
        <v>35</v>
      </c>
    </row>
  </sheetData>
  <sheetProtection algorithmName="SHA-512" hashValue="vfVa7SUXhalq0ijUbQqbDBcfMOJ6MV9F2NuNt1gGlorBwM4h3bNllJZDk0Rnr1hn/elEIxvsPvCRrRH4qKsEdQ==" saltValue="g/xR1FfuMogu8R2s4dqF6Q==" spinCount="100000" sheet="1" objects="1" scenarios="1"/>
  <mergeCells count="13">
    <mergeCell ref="E19:G19"/>
    <mergeCell ref="E3:I6"/>
    <mergeCell ref="E12:G12"/>
    <mergeCell ref="E13:I13"/>
    <mergeCell ref="E14:G14"/>
    <mergeCell ref="E15:G15"/>
    <mergeCell ref="E17:G17"/>
    <mergeCell ref="E18:G18"/>
    <mergeCell ref="E8:G8"/>
    <mergeCell ref="E9:G9"/>
    <mergeCell ref="E10:G10"/>
    <mergeCell ref="E11:G11"/>
    <mergeCell ref="E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3414-3D0B-45B9-B47E-F3A02896EB66}">
  <sheetPr codeName="Sheet2"/>
  <dimension ref="C2:L20"/>
  <sheetViews>
    <sheetView topLeftCell="A2" workbookViewId="0">
      <selection activeCell="F20" sqref="F20"/>
    </sheetView>
  </sheetViews>
  <sheetFormatPr defaultRowHeight="15" x14ac:dyDescent="0.25"/>
  <cols>
    <col min="3" max="3" width="14.140625" customWidth="1"/>
  </cols>
  <sheetData>
    <row r="2" spans="3:12" x14ac:dyDescent="0.25">
      <c r="C2" t="str">
        <f>Sheet3!E8</f>
        <v>Flow Rate</v>
      </c>
      <c r="F2">
        <f>Sheet3!H8</f>
        <v>10</v>
      </c>
      <c r="G2" t="s">
        <v>3</v>
      </c>
      <c r="H2">
        <f>F2/3600</f>
        <v>2.7777777777777779E-3</v>
      </c>
      <c r="I2" t="s">
        <v>24</v>
      </c>
    </row>
    <row r="3" spans="3:12" x14ac:dyDescent="0.25">
      <c r="C3" t="str">
        <f>Sheet3!E9</f>
        <v>Pipe Dia</v>
      </c>
      <c r="F3">
        <f>Sheet3!H9</f>
        <v>50</v>
      </c>
      <c r="G3" t="s">
        <v>8</v>
      </c>
      <c r="H3">
        <f>F3/1000</f>
        <v>0.05</v>
      </c>
    </row>
    <row r="4" spans="3:12" x14ac:dyDescent="0.25">
      <c r="C4" t="str">
        <f>Sheet3!E10</f>
        <v xml:space="preserve">Total Length </v>
      </c>
      <c r="F4">
        <f>Sheet3!H10</f>
        <v>1</v>
      </c>
      <c r="G4" t="s">
        <v>0</v>
      </c>
    </row>
    <row r="5" spans="3:12" x14ac:dyDescent="0.25">
      <c r="C5" t="str">
        <f>Sheet3!E11</f>
        <v>Surface Roughness</v>
      </c>
      <c r="F5">
        <f>Sheet3!H11</f>
        <v>3.0000000000000001E-3</v>
      </c>
      <c r="G5" t="s">
        <v>8</v>
      </c>
    </row>
    <row r="8" spans="3:12" x14ac:dyDescent="0.25">
      <c r="C8" t="s">
        <v>9</v>
      </c>
      <c r="F8">
        <f>0.25*3.14*H3^2</f>
        <v>1.9625000000000003E-3</v>
      </c>
      <c r="G8" t="s">
        <v>10</v>
      </c>
    </row>
    <row r="9" spans="3:12" x14ac:dyDescent="0.25">
      <c r="C9" t="s">
        <v>7</v>
      </c>
      <c r="F9">
        <f>H2/F8</f>
        <v>1.4154281670205235</v>
      </c>
      <c r="G9" t="s">
        <v>6</v>
      </c>
      <c r="K9" t="s">
        <v>13</v>
      </c>
      <c r="L9">
        <f>F5/F3</f>
        <v>6.0000000000000002E-5</v>
      </c>
    </row>
    <row r="10" spans="3:12" x14ac:dyDescent="0.25">
      <c r="C10" t="s">
        <v>11</v>
      </c>
      <c r="F10">
        <f>(1000*F9*H3)/(0.001002)</f>
        <v>70630.148054916339</v>
      </c>
      <c r="K10" t="s">
        <v>12</v>
      </c>
      <c r="L10">
        <f>L11^2</f>
        <v>1.7514592062860244E-2</v>
      </c>
    </row>
    <row r="11" spans="3:12" x14ac:dyDescent="0.25">
      <c r="K11" t="s">
        <v>14</v>
      </c>
      <c r="L11">
        <v>0.13234270687446378</v>
      </c>
    </row>
    <row r="12" spans="3:12" x14ac:dyDescent="0.25">
      <c r="C12" t="s">
        <v>25</v>
      </c>
      <c r="F12">
        <f>16/F10</f>
        <v>2.2653216000000006E-4</v>
      </c>
      <c r="K12" t="s">
        <v>27</v>
      </c>
      <c r="L12">
        <f>(1/L11)+2*LOG10((L9/3.7)+(2.51/(F10*L11)))</f>
        <v>0.46503837364850664</v>
      </c>
    </row>
    <row r="14" spans="3:12" x14ac:dyDescent="0.25">
      <c r="C14" t="s">
        <v>26</v>
      </c>
      <c r="F14">
        <f>L10</f>
        <v>1.7514592062860244E-2</v>
      </c>
    </row>
    <row r="16" spans="3:12" x14ac:dyDescent="0.25">
      <c r="C16" t="s">
        <v>29</v>
      </c>
      <c r="F16">
        <f>IF(F10&lt;4000,F12,F14)</f>
        <v>1.7514592062860244E-2</v>
      </c>
    </row>
    <row r="18" spans="3:7" x14ac:dyDescent="0.25">
      <c r="C18" t="s">
        <v>28</v>
      </c>
      <c r="F18">
        <f>((F16*(F4/H3)*0.5*1000*F9^2)/1000)/100</f>
        <v>3.5089379957036777E-3</v>
      </c>
      <c r="G18" t="s">
        <v>30</v>
      </c>
    </row>
    <row r="19" spans="3:7" x14ac:dyDescent="0.25">
      <c r="C19" t="s">
        <v>31</v>
      </c>
      <c r="F19">
        <f>F18*10</f>
        <v>3.5089379957036773E-2</v>
      </c>
    </row>
    <row r="20" spans="3:7" x14ac:dyDescent="0.25">
      <c r="C20" t="s">
        <v>32</v>
      </c>
      <c r="F20">
        <f>1000*10*F19*H2</f>
        <v>0.97470499880657702</v>
      </c>
      <c r="G20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pressure.loss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Laveet Kumar</cp:lastModifiedBy>
  <dcterms:created xsi:type="dcterms:W3CDTF">2023-05-18T10:24:11Z</dcterms:created>
  <dcterms:modified xsi:type="dcterms:W3CDTF">2023-05-20T10:23:01Z</dcterms:modified>
</cp:coreProperties>
</file>