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A5E28EE8-2812-4716-B991-C30E8ABAEB3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" i="1" l="1"/>
  <c r="AB6" i="1"/>
  <c r="AB7" i="1"/>
  <c r="AB8" i="1"/>
  <c r="AB9" i="1"/>
  <c r="AB10" i="1"/>
  <c r="AB4" i="1"/>
  <c r="AB25" i="1"/>
  <c r="AB26" i="1"/>
  <c r="AB27" i="1"/>
  <c r="AB28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W22" i="1"/>
  <c r="X22" i="1"/>
  <c r="Y22" i="1"/>
  <c r="Z22" i="1"/>
  <c r="AA22" i="1"/>
  <c r="W5" i="1"/>
  <c r="X5" i="1"/>
  <c r="Y5" i="1"/>
  <c r="Z5" i="1"/>
  <c r="AA5" i="1"/>
  <c r="W6" i="1"/>
  <c r="X6" i="1"/>
  <c r="Y6" i="1"/>
  <c r="Z6" i="1"/>
  <c r="AA6" i="1"/>
  <c r="W7" i="1"/>
  <c r="X7" i="1"/>
  <c r="Y7" i="1"/>
  <c r="Z7" i="1"/>
  <c r="AA7" i="1"/>
  <c r="W8" i="1"/>
  <c r="X8" i="1"/>
  <c r="Y8" i="1"/>
  <c r="Z8" i="1"/>
  <c r="AA8" i="1"/>
  <c r="W9" i="1"/>
  <c r="X9" i="1"/>
  <c r="Y9" i="1"/>
  <c r="Z9" i="1"/>
  <c r="AA9" i="1"/>
  <c r="W10" i="1"/>
  <c r="X10" i="1"/>
  <c r="Y10" i="1"/>
  <c r="Z10" i="1"/>
  <c r="AA10" i="1"/>
  <c r="W11" i="1"/>
  <c r="X11" i="1"/>
  <c r="Y11" i="1"/>
  <c r="Z11" i="1"/>
  <c r="AA11" i="1"/>
  <c r="W12" i="1"/>
  <c r="X12" i="1"/>
  <c r="Y12" i="1"/>
  <c r="Z12" i="1"/>
  <c r="AA12" i="1"/>
  <c r="W13" i="1"/>
  <c r="X13" i="1"/>
  <c r="Y13" i="1"/>
  <c r="Z13" i="1"/>
  <c r="AA13" i="1"/>
  <c r="W14" i="1"/>
  <c r="X14" i="1"/>
  <c r="Y14" i="1"/>
  <c r="Z14" i="1"/>
  <c r="AA14" i="1"/>
  <c r="W15" i="1"/>
  <c r="X15" i="1"/>
  <c r="Y15" i="1"/>
  <c r="Z15" i="1"/>
  <c r="AA15" i="1"/>
  <c r="W16" i="1"/>
  <c r="X16" i="1"/>
  <c r="Y16" i="1"/>
  <c r="Z16" i="1"/>
  <c r="AA16" i="1"/>
  <c r="W17" i="1"/>
  <c r="X17" i="1"/>
  <c r="Y17" i="1"/>
  <c r="Z17" i="1"/>
  <c r="AA17" i="1"/>
  <c r="W18" i="1"/>
  <c r="X18" i="1"/>
  <c r="Y18" i="1"/>
  <c r="Z18" i="1"/>
  <c r="AA18" i="1"/>
  <c r="W19" i="1"/>
  <c r="X19" i="1"/>
  <c r="Y19" i="1"/>
  <c r="Z19" i="1"/>
  <c r="AA19" i="1"/>
  <c r="W20" i="1"/>
  <c r="X20" i="1"/>
  <c r="Y20" i="1"/>
  <c r="Z20" i="1"/>
  <c r="AA20" i="1"/>
  <c r="W21" i="1"/>
  <c r="X21" i="1"/>
  <c r="Y21" i="1"/>
  <c r="Z21" i="1"/>
  <c r="AA21" i="1"/>
  <c r="X4" i="1"/>
  <c r="Y4" i="1"/>
  <c r="Z4" i="1"/>
  <c r="AA4" i="1"/>
  <c r="W4" i="1"/>
  <c r="AA3" i="1"/>
  <c r="Y3" i="1"/>
  <c r="Z3" i="1"/>
  <c r="X3" i="1"/>
  <c r="O10" i="1"/>
  <c r="O7" i="1"/>
  <c r="P6" i="1"/>
  <c r="N4" i="1"/>
  <c r="T14" i="1"/>
  <c r="T5" i="1"/>
  <c r="U5" i="1"/>
  <c r="V5" i="1"/>
  <c r="T6" i="1"/>
  <c r="U6" i="1"/>
  <c r="V6" i="1"/>
  <c r="T7" i="1"/>
  <c r="U7" i="1"/>
  <c r="V7" i="1"/>
  <c r="T8" i="1"/>
  <c r="U8" i="1"/>
  <c r="V8" i="1"/>
  <c r="T9" i="1"/>
  <c r="U9" i="1"/>
  <c r="V9" i="1"/>
  <c r="T10" i="1"/>
  <c r="U10" i="1"/>
  <c r="V10" i="1"/>
  <c r="T11" i="1"/>
  <c r="U11" i="1"/>
  <c r="V11" i="1"/>
  <c r="T12" i="1"/>
  <c r="U12" i="1"/>
  <c r="V12" i="1"/>
  <c r="T13" i="1"/>
  <c r="U13" i="1"/>
  <c r="V13" i="1"/>
  <c r="U14" i="1"/>
  <c r="V14" i="1"/>
  <c r="T15" i="1"/>
  <c r="U15" i="1"/>
  <c r="V15" i="1"/>
  <c r="T16" i="1"/>
  <c r="U16" i="1"/>
  <c r="V16" i="1"/>
  <c r="T17" i="1"/>
  <c r="U17" i="1"/>
  <c r="V17" i="1"/>
  <c r="T18" i="1"/>
  <c r="U18" i="1"/>
  <c r="V18" i="1"/>
  <c r="T19" i="1"/>
  <c r="U19" i="1"/>
  <c r="V19" i="1"/>
  <c r="T20" i="1"/>
  <c r="U20" i="1"/>
  <c r="V20" i="1"/>
  <c r="T21" i="1"/>
  <c r="U21" i="1"/>
  <c r="V21" i="1"/>
  <c r="T22" i="1"/>
  <c r="U22" i="1"/>
  <c r="V22" i="1"/>
  <c r="T4" i="1"/>
  <c r="U4" i="1"/>
  <c r="V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4" i="1"/>
  <c r="P4" i="1"/>
  <c r="J4" i="1"/>
  <c r="I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I20" i="1"/>
  <c r="J20" i="1"/>
  <c r="K20" i="1"/>
  <c r="L20" i="1"/>
  <c r="M20" i="1"/>
  <c r="I21" i="1"/>
  <c r="J21" i="1"/>
  <c r="K21" i="1"/>
  <c r="L21" i="1"/>
  <c r="M21" i="1"/>
  <c r="I22" i="1"/>
  <c r="J22" i="1"/>
  <c r="K22" i="1"/>
  <c r="L22" i="1"/>
  <c r="M22" i="1"/>
  <c r="K4" i="1"/>
  <c r="L4" i="1"/>
  <c r="M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P3" i="1"/>
  <c r="Q3" i="1"/>
  <c r="R3" i="1"/>
  <c r="O3" i="1"/>
  <c r="K3" i="1"/>
  <c r="L3" i="1"/>
  <c r="M3" i="1"/>
  <c r="J3" i="1"/>
  <c r="R4" i="1"/>
  <c r="E3" i="1"/>
  <c r="F3" i="1" s="1"/>
  <c r="G3" i="1" s="1"/>
  <c r="H3" i="1" s="1"/>
  <c r="C28" i="1"/>
  <c r="C27" i="1"/>
  <c r="C26" i="1"/>
  <c r="C25" i="1"/>
  <c r="Q4" i="1" l="1"/>
  <c r="R22" i="1"/>
  <c r="Q22" i="1"/>
  <c r="P22" i="1"/>
  <c r="R21" i="1"/>
  <c r="Q21" i="1"/>
  <c r="P21" i="1"/>
  <c r="R20" i="1"/>
  <c r="Q20" i="1"/>
  <c r="P20" i="1"/>
  <c r="R19" i="1"/>
  <c r="Q19" i="1"/>
  <c r="P19" i="1"/>
  <c r="R18" i="1"/>
  <c r="Q18" i="1"/>
  <c r="P18" i="1"/>
  <c r="R17" i="1"/>
  <c r="Q17" i="1"/>
  <c r="P17" i="1"/>
  <c r="R16" i="1"/>
  <c r="Q16" i="1"/>
  <c r="P16" i="1"/>
  <c r="R15" i="1"/>
  <c r="Q15" i="1"/>
  <c r="P15" i="1"/>
  <c r="R14" i="1"/>
  <c r="Q14" i="1"/>
  <c r="P14" i="1"/>
  <c r="R13" i="1"/>
  <c r="Q13" i="1"/>
  <c r="P13" i="1"/>
  <c r="R12" i="1"/>
  <c r="Q12" i="1"/>
  <c r="P12" i="1"/>
  <c r="R11" i="1"/>
  <c r="Q11" i="1"/>
  <c r="P11" i="1"/>
  <c r="R10" i="1"/>
  <c r="Q10" i="1"/>
  <c r="P10" i="1"/>
  <c r="R9" i="1"/>
  <c r="Q9" i="1"/>
  <c r="P9" i="1"/>
  <c r="R8" i="1"/>
  <c r="Q8" i="1"/>
  <c r="P8" i="1"/>
  <c r="R7" i="1"/>
  <c r="Q7" i="1"/>
  <c r="P7" i="1"/>
  <c r="R6" i="1"/>
  <c r="Q6" i="1"/>
  <c r="R5" i="1"/>
  <c r="Q5" i="1"/>
  <c r="P5" i="1"/>
  <c r="O22" i="1"/>
  <c r="O21" i="1"/>
  <c r="O20" i="1"/>
  <c r="O19" i="1"/>
  <c r="O18" i="1"/>
  <c r="O17" i="1"/>
  <c r="O16" i="1"/>
  <c r="O15" i="1"/>
  <c r="O14" i="1"/>
  <c r="O13" i="1"/>
  <c r="O12" i="1"/>
  <c r="O11" i="1"/>
  <c r="O9" i="1"/>
  <c r="O8" i="1"/>
  <c r="O6" i="1"/>
  <c r="O5" i="1"/>
  <c r="O4" i="1"/>
</calcChain>
</file>

<file path=xl/sharedStrings.xml><?xml version="1.0" encoding="utf-8"?>
<sst xmlns="http://schemas.openxmlformats.org/spreadsheetml/2006/main" count="52" uniqueCount="52">
  <si>
    <t>Employee Payroll</t>
  </si>
  <si>
    <t>Hours Worked</t>
  </si>
  <si>
    <t>Overtime Hours</t>
  </si>
  <si>
    <t>Base Pay</t>
  </si>
  <si>
    <t>Overtime Bonus</t>
  </si>
  <si>
    <t>Total Pay</t>
  </si>
  <si>
    <t>TOTAL JANUARY PAY</t>
  </si>
  <si>
    <t>First Name</t>
  </si>
  <si>
    <t>Last Name</t>
  </si>
  <si>
    <t>Hourly Wage</t>
  </si>
  <si>
    <t>Eric</t>
  </si>
  <si>
    <t>Maina</t>
  </si>
  <si>
    <t>Raini</t>
  </si>
  <si>
    <t>Sydney</t>
  </si>
  <si>
    <t>Richard</t>
  </si>
  <si>
    <t>turere</t>
  </si>
  <si>
    <t>Stephine</t>
  </si>
  <si>
    <t>Smith</t>
  </si>
  <si>
    <t>Mannoakgotla</t>
  </si>
  <si>
    <t>Yame</t>
  </si>
  <si>
    <t>Abigail</t>
  </si>
  <si>
    <t>Ogunyemi</t>
  </si>
  <si>
    <t>Adaeze</t>
  </si>
  <si>
    <t>Onuchukwu</t>
  </si>
  <si>
    <t>Doris</t>
  </si>
  <si>
    <t>Maduka</t>
  </si>
  <si>
    <t>Christophe</t>
  </si>
  <si>
    <t>Nsengiyumva</t>
  </si>
  <si>
    <t>Diana</t>
  </si>
  <si>
    <t>Kaliza</t>
  </si>
  <si>
    <t>Ian</t>
  </si>
  <si>
    <t>Masozera</t>
  </si>
  <si>
    <t>Lilliane</t>
  </si>
  <si>
    <t>Mutoni</t>
  </si>
  <si>
    <t>Modeste</t>
  </si>
  <si>
    <t>Ndangamira</t>
  </si>
  <si>
    <t>Nisha</t>
  </si>
  <si>
    <t>Uwase</t>
  </si>
  <si>
    <t>Olivier</t>
  </si>
  <si>
    <t>Rugwiza</t>
  </si>
  <si>
    <t>Prince</t>
  </si>
  <si>
    <t>Mwenimana</t>
  </si>
  <si>
    <t>Shaban</t>
  </si>
  <si>
    <t>Tuyizere</t>
  </si>
  <si>
    <t>Tania</t>
  </si>
  <si>
    <t>ISIMBI</t>
  </si>
  <si>
    <t>Jacob</t>
  </si>
  <si>
    <t>Anthony</t>
  </si>
  <si>
    <t>MAX</t>
  </si>
  <si>
    <t>MIN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</si>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</sst>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sz val="12"/>
      <color theme="1"/>
      <name val="Calibri"/>
      <charset val="1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 readingOrder="1"/>
    </xf>
    <xf numFmtId="164" fontId="0" fillId="0" borderId="0" xfId="0" applyNumberFormat="1" applyBorder="1"/>
    <xf numFmtId="0" fontId="0" fillId="2" borderId="0" xfId="0" applyFill="1" applyBorder="1"/>
    <xf numFmtId="0" fontId="0" fillId="3" borderId="0" xfId="0" applyFill="1" applyBorder="1"/>
    <xf numFmtId="164" fontId="0" fillId="4" borderId="0" xfId="0" applyNumberFormat="1" applyFill="1" applyBorder="1"/>
    <xf numFmtId="164" fontId="0" fillId="5" borderId="0" xfId="0" applyNumberFormat="1" applyFill="1" applyBorder="1"/>
    <xf numFmtId="0" fontId="2" fillId="0" borderId="0" xfId="0" applyFont="1" applyBorder="1"/>
    <xf numFmtId="16" fontId="2" fillId="2" borderId="0" xfId="0" applyNumberFormat="1" applyFont="1" applyFill="1" applyBorder="1"/>
    <xf numFmtId="16" fontId="2" fillId="3" borderId="0" xfId="0" applyNumberFormat="1" applyFont="1" applyFill="1" applyBorder="1"/>
    <xf numFmtId="16" fontId="2" fillId="4" borderId="0" xfId="0" applyNumberFormat="1" applyFont="1" applyFill="1" applyBorder="1"/>
    <xf numFmtId="16" fontId="2" fillId="5" borderId="0" xfId="0" applyNumberFormat="1" applyFont="1" applyFill="1" applyBorder="1"/>
    <xf numFmtId="16" fontId="2" fillId="6" borderId="0" xfId="0" applyNumberFormat="1" applyFont="1" applyFill="1" applyBorder="1"/>
    <xf numFmtId="164" fontId="0" fillId="6" borderId="0" xfId="0" applyNumberFormat="1" applyFill="1" applyBorder="1"/>
    <xf numFmtId="0" fontId="0" fillId="0" borderId="0" xfId="0" applyNumberFormat="1" applyBorder="1"/>
    <xf numFmtId="0" fontId="0" fillId="7" borderId="0" xfId="0" applyFill="1" applyBorder="1"/>
    <xf numFmtId="164" fontId="0" fillId="7" borderId="0" xfId="0" applyNumberFormat="1" applyFill="1" applyBorder="1"/>
    <xf numFmtId="0" fontId="0" fillId="7" borderId="0" xfId="0" applyNumberFormat="1" applyFill="1" applyBorder="1"/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pane ySplit="3" topLeftCell="T4" activePane="bottomLeft" state="frozen"/>
      <selection pane="bottomLeft" activeCell="AB3" sqref="AB3"/>
    </sheetView>
  </sheetViews>
  <sheetFormatPr defaultRowHeight="15"/>
  <cols>
    <col min="1" max="1" width="11.5703125" style="1" customWidth="1"/>
    <col min="2" max="2" width="11.7109375" style="1" customWidth="1"/>
    <col min="3" max="3" width="12.5703125" style="1" customWidth="1"/>
    <col min="4" max="4" width="11.140625" style="1" customWidth="1"/>
    <col min="5" max="5" width="8.7109375" style="1" customWidth="1"/>
    <col min="6" max="6" width="10.28515625" style="1" customWidth="1"/>
    <col min="7" max="7" width="8.85546875" style="1" customWidth="1"/>
    <col min="8" max="8" width="9.42578125" style="1" customWidth="1"/>
    <col min="9" max="9" width="10" style="1" customWidth="1"/>
    <col min="10" max="10" width="9.42578125" style="1" customWidth="1"/>
    <col min="11" max="11" width="11.5703125" style="1" customWidth="1"/>
    <col min="12" max="12" width="7.7109375" style="1" customWidth="1"/>
    <col min="13" max="13" width="8.7109375" style="1" customWidth="1"/>
    <col min="14" max="14" width="14.28515625" style="1" customWidth="1"/>
    <col min="15" max="15" width="12.42578125" style="1" customWidth="1"/>
    <col min="16" max="16" width="13.85546875" style="1" customWidth="1"/>
    <col min="17" max="17" width="12" style="1" customWidth="1"/>
    <col min="18" max="18" width="11.28515625" style="1" customWidth="1"/>
    <col min="19" max="19" width="11.140625" style="1" customWidth="1"/>
    <col min="20" max="20" width="12.5703125" style="1" customWidth="1"/>
    <col min="21" max="21" width="14" style="1" customWidth="1"/>
    <col min="22" max="22" width="12.140625" style="1" customWidth="1"/>
    <col min="23" max="23" width="13.5703125" style="1" customWidth="1"/>
    <col min="24" max="24" width="14.42578125" style="1" customWidth="1"/>
    <col min="25" max="25" width="11.42578125" style="1" customWidth="1"/>
    <col min="26" max="26" width="13.140625" style="1" customWidth="1"/>
    <col min="27" max="27" width="11.85546875" style="1" customWidth="1"/>
    <col min="28" max="28" width="22.42578125" style="1" customWidth="1"/>
    <col min="29" max="16384" width="9.140625" style="1"/>
  </cols>
  <sheetData>
    <row r="1" spans="1:28" s="8" customFormat="1" ht="26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8" s="8" customFormat="1">
      <c r="D2" s="22" t="s">
        <v>1</v>
      </c>
      <c r="E2" s="22"/>
      <c r="F2" s="22"/>
      <c r="G2" s="22"/>
      <c r="H2" s="22"/>
      <c r="I2" s="19" t="s">
        <v>2</v>
      </c>
      <c r="J2" s="19"/>
      <c r="K2" s="19"/>
      <c r="L2" s="19"/>
      <c r="M2" s="19"/>
      <c r="N2" s="20" t="s">
        <v>3</v>
      </c>
      <c r="O2" s="20"/>
      <c r="P2" s="20"/>
      <c r="Q2" s="20"/>
      <c r="R2" s="20"/>
      <c r="S2" s="21" t="s">
        <v>4</v>
      </c>
      <c r="T2" s="21"/>
      <c r="U2" s="21"/>
      <c r="V2" s="21"/>
      <c r="W2" s="24" t="s">
        <v>5</v>
      </c>
      <c r="X2" s="24"/>
      <c r="Y2" s="24"/>
      <c r="Z2" s="24"/>
      <c r="AA2" s="24"/>
      <c r="AB2" s="8" t="s">
        <v>6</v>
      </c>
    </row>
    <row r="3" spans="1:28" s="8" customFormat="1">
      <c r="A3" s="8" t="s">
        <v>7</v>
      </c>
      <c r="B3" s="8" t="s">
        <v>8</v>
      </c>
      <c r="C3" s="8" t="s">
        <v>9</v>
      </c>
      <c r="D3" s="9">
        <v>44197</v>
      </c>
      <c r="E3" s="9">
        <f>D3+7</f>
        <v>44204</v>
      </c>
      <c r="F3" s="9">
        <f t="shared" ref="F3:H3" si="0">E3+7</f>
        <v>44211</v>
      </c>
      <c r="G3" s="9">
        <f t="shared" si="0"/>
        <v>44218</v>
      </c>
      <c r="H3" s="9">
        <f t="shared" si="0"/>
        <v>44225</v>
      </c>
      <c r="I3" s="10">
        <v>44197</v>
      </c>
      <c r="J3" s="10">
        <f>I3+7</f>
        <v>44204</v>
      </c>
      <c r="K3" s="10">
        <f t="shared" ref="K3:M3" si="1">J3+7</f>
        <v>44211</v>
      </c>
      <c r="L3" s="10">
        <f t="shared" si="1"/>
        <v>44218</v>
      </c>
      <c r="M3" s="10">
        <f t="shared" si="1"/>
        <v>44225</v>
      </c>
      <c r="N3" s="11">
        <v>44197</v>
      </c>
      <c r="O3" s="11">
        <f>N3+7</f>
        <v>44204</v>
      </c>
      <c r="P3" s="11">
        <f t="shared" ref="P3:R3" si="2">O3+7</f>
        <v>44211</v>
      </c>
      <c r="Q3" s="11">
        <f t="shared" si="2"/>
        <v>44218</v>
      </c>
      <c r="R3" s="11">
        <f t="shared" si="2"/>
        <v>44225</v>
      </c>
      <c r="S3" s="12">
        <v>44197</v>
      </c>
      <c r="T3" s="12">
        <v>44198</v>
      </c>
      <c r="U3" s="12">
        <v>44199</v>
      </c>
      <c r="V3" s="12">
        <v>44200</v>
      </c>
      <c r="W3" s="13">
        <v>44197</v>
      </c>
      <c r="X3" s="13">
        <f>W3+7</f>
        <v>44204</v>
      </c>
      <c r="Y3" s="13">
        <f t="shared" ref="Y3:AA3" si="3">X3+7</f>
        <v>44211</v>
      </c>
      <c r="Z3" s="13">
        <f t="shared" si="3"/>
        <v>44218</v>
      </c>
      <c r="AA3" s="13">
        <f t="shared" si="3"/>
        <v>44225</v>
      </c>
    </row>
    <row r="4" spans="1:28" ht="15.75">
      <c r="A4" s="2" t="s">
        <v>10</v>
      </c>
      <c r="B4" s="1" t="s">
        <v>11</v>
      </c>
      <c r="C4" s="3">
        <v>35</v>
      </c>
      <c r="D4" s="4">
        <v>41</v>
      </c>
      <c r="E4" s="4">
        <v>47</v>
      </c>
      <c r="F4" s="4">
        <v>44</v>
      </c>
      <c r="G4" s="4">
        <v>40</v>
      </c>
      <c r="H4" s="4">
        <v>47</v>
      </c>
      <c r="I4" s="5">
        <f>IF(D4&gt;40,D4-40,0)</f>
        <v>1</v>
      </c>
      <c r="J4" s="5">
        <f>IF(E4&gt;40,E4-40,0)</f>
        <v>7</v>
      </c>
      <c r="K4" s="5">
        <f t="shared" ref="J4:M4" si="4">IF(F4&gt;40,F4-40,0)</f>
        <v>4</v>
      </c>
      <c r="L4" s="5">
        <f t="shared" si="4"/>
        <v>0</v>
      </c>
      <c r="M4" s="5">
        <f t="shared" si="4"/>
        <v>7</v>
      </c>
      <c r="N4" s="6">
        <f>PRODUCT($C4,D4)</f>
        <v>1435</v>
      </c>
      <c r="O4" s="6">
        <f>PRODUCT($C4,E4)</f>
        <v>1645</v>
      </c>
      <c r="P4" s="6">
        <f>PRODUCT($C4,F4)</f>
        <v>1540</v>
      </c>
      <c r="Q4" s="6">
        <f>PRODUCT($C4,G4)</f>
        <v>1400</v>
      </c>
      <c r="R4" s="6">
        <f>PRODUCT($C4,H4)</f>
        <v>1645</v>
      </c>
      <c r="S4" s="7">
        <f>0.5*$C4*I4</f>
        <v>17.5</v>
      </c>
      <c r="T4" s="7">
        <f>0.5*$C4*J4</f>
        <v>122.5</v>
      </c>
      <c r="U4" s="7">
        <f t="shared" ref="T4:V4" si="5">0.5*$C4*K4</f>
        <v>70</v>
      </c>
      <c r="V4" s="7">
        <f t="shared" si="5"/>
        <v>0</v>
      </c>
      <c r="W4" s="14">
        <f>SUM(N4,S4)</f>
        <v>1452.5</v>
      </c>
      <c r="X4" s="14">
        <f t="shared" ref="X4:AA4" si="6">SUM(O4,T4)</f>
        <v>1767.5</v>
      </c>
      <c r="Y4" s="14">
        <f t="shared" si="6"/>
        <v>1610</v>
      </c>
      <c r="Z4" s="14">
        <f t="shared" si="6"/>
        <v>1400</v>
      </c>
      <c r="AA4" s="14">
        <f t="shared" si="6"/>
        <v>3097.5</v>
      </c>
      <c r="AB4" s="3">
        <f>SUM(W4:AA4)</f>
        <v>9327.5</v>
      </c>
    </row>
    <row r="5" spans="1:28" ht="15.75">
      <c r="A5" s="2" t="s">
        <v>12</v>
      </c>
      <c r="B5" s="1" t="s">
        <v>13</v>
      </c>
      <c r="C5" s="3">
        <v>42</v>
      </c>
      <c r="D5" s="4">
        <v>48</v>
      </c>
      <c r="E5" s="4">
        <v>43</v>
      </c>
      <c r="F5" s="4">
        <v>48</v>
      </c>
      <c r="G5" s="4">
        <v>42</v>
      </c>
      <c r="H5" s="4">
        <v>41</v>
      </c>
      <c r="I5" s="5">
        <f t="shared" ref="I5:I22" si="7">IF(D5&gt;40,D5-40,0)</f>
        <v>8</v>
      </c>
      <c r="J5" s="5">
        <f t="shared" ref="J5:J22" si="8">IF(E5&gt;40,E5-40,0)</f>
        <v>3</v>
      </c>
      <c r="K5" s="5">
        <f t="shared" ref="K5:K22" si="9">IF(F5&gt;40,F5-40,0)</f>
        <v>8</v>
      </c>
      <c r="L5" s="5">
        <f t="shared" ref="L5:L22" si="10">IF(G5&gt;40,G5-40,0)</f>
        <v>2</v>
      </c>
      <c r="M5" s="5">
        <f t="shared" ref="M5:M22" si="11">IF(H5&gt;40,H5-40,0)</f>
        <v>1</v>
      </c>
      <c r="N5" s="6">
        <f t="shared" ref="N5:N22" si="12">PRODUCT($C5,$D5)</f>
        <v>2016</v>
      </c>
      <c r="O5" s="6">
        <f t="shared" ref="O5:O22" si="13">PRODUCT($C5,E5)</f>
        <v>1806</v>
      </c>
      <c r="P5" s="6">
        <f t="shared" ref="P5:P22" si="14">PRODUCT($C5,F5)</f>
        <v>2016</v>
      </c>
      <c r="Q5" s="6">
        <f t="shared" ref="Q5:Q22" si="15">PRODUCT($C5,G5)</f>
        <v>1764</v>
      </c>
      <c r="R5" s="6">
        <f t="shared" ref="R5:R22" si="16">PRODUCT($C5,H5)</f>
        <v>1722</v>
      </c>
      <c r="S5" s="7">
        <f>0.5*$C5*I5</f>
        <v>168</v>
      </c>
      <c r="T5" s="7">
        <f t="shared" ref="T5:T22" si="17">0.5*$C5*J5</f>
        <v>63</v>
      </c>
      <c r="U5" s="7">
        <f t="shared" ref="U5:U22" si="18">0.5*$C5*K5</f>
        <v>168</v>
      </c>
      <c r="V5" s="7">
        <f t="shared" ref="V5:V22" si="19">0.5*$C5*L5</f>
        <v>42</v>
      </c>
      <c r="W5" s="14">
        <f t="shared" ref="W5:W21" si="20">SUM(N5,S5)</f>
        <v>2184</v>
      </c>
      <c r="X5" s="14">
        <f t="shared" ref="X5:X22" si="21">SUM(O5,T5)</f>
        <v>1869</v>
      </c>
      <c r="Y5" s="14">
        <f t="shared" ref="Y5:Y22" si="22">SUM(P5,U5)</f>
        <v>2184</v>
      </c>
      <c r="Z5" s="14">
        <f t="shared" ref="Z5:Z22" si="23">SUM(Q5,V5)</f>
        <v>1806</v>
      </c>
      <c r="AA5" s="14">
        <f t="shared" ref="AA5:AA22" si="24">SUM(R5,W5)</f>
        <v>3906</v>
      </c>
      <c r="AB5" s="3">
        <f t="shared" ref="AB5:AB10" si="25">SUM(W5:AA5)</f>
        <v>11949</v>
      </c>
    </row>
    <row r="6" spans="1:28" ht="15.75">
      <c r="A6" s="2" t="s">
        <v>14</v>
      </c>
      <c r="B6" s="1" t="s">
        <v>15</v>
      </c>
      <c r="C6" s="3">
        <v>45</v>
      </c>
      <c r="D6" s="4">
        <v>40</v>
      </c>
      <c r="E6" s="4">
        <v>44</v>
      </c>
      <c r="F6" s="4">
        <v>47</v>
      </c>
      <c r="G6" s="4">
        <v>44</v>
      </c>
      <c r="H6" s="4">
        <v>50</v>
      </c>
      <c r="I6" s="5">
        <f t="shared" si="7"/>
        <v>0</v>
      </c>
      <c r="J6" s="5">
        <f t="shared" si="8"/>
        <v>4</v>
      </c>
      <c r="K6" s="5">
        <f t="shared" si="9"/>
        <v>7</v>
      </c>
      <c r="L6" s="5">
        <f t="shared" si="10"/>
        <v>4</v>
      </c>
      <c r="M6" s="5">
        <f t="shared" si="11"/>
        <v>10</v>
      </c>
      <c r="N6" s="6">
        <f t="shared" si="12"/>
        <v>1800</v>
      </c>
      <c r="O6" s="6">
        <f t="shared" si="13"/>
        <v>1980</v>
      </c>
      <c r="P6" s="6">
        <f>PRODUCT($C6,F6)</f>
        <v>2115</v>
      </c>
      <c r="Q6" s="6">
        <f t="shared" si="15"/>
        <v>1980</v>
      </c>
      <c r="R6" s="6">
        <f t="shared" si="16"/>
        <v>2250</v>
      </c>
      <c r="S6" s="7">
        <f t="shared" ref="S5:S22" si="26">0.5*$C6*I6</f>
        <v>0</v>
      </c>
      <c r="T6" s="7">
        <f t="shared" si="17"/>
        <v>90</v>
      </c>
      <c r="U6" s="7">
        <f t="shared" si="18"/>
        <v>157.5</v>
      </c>
      <c r="V6" s="7">
        <f t="shared" si="19"/>
        <v>90</v>
      </c>
      <c r="W6" s="14">
        <f t="shared" si="20"/>
        <v>1800</v>
      </c>
      <c r="X6" s="14">
        <f t="shared" si="21"/>
        <v>2070</v>
      </c>
      <c r="Y6" s="14">
        <f t="shared" si="22"/>
        <v>2272.5</v>
      </c>
      <c r="Z6" s="14">
        <f t="shared" si="23"/>
        <v>2070</v>
      </c>
      <c r="AA6" s="14">
        <f t="shared" si="24"/>
        <v>4050</v>
      </c>
      <c r="AB6" s="3">
        <f t="shared" si="25"/>
        <v>12262.5</v>
      </c>
    </row>
    <row r="7" spans="1:28" ht="15.75">
      <c r="A7" s="2" t="s">
        <v>16</v>
      </c>
      <c r="B7" s="1" t="s">
        <v>17</v>
      </c>
      <c r="C7" s="3">
        <v>24</v>
      </c>
      <c r="D7" s="4">
        <v>47</v>
      </c>
      <c r="E7" s="4">
        <v>48</v>
      </c>
      <c r="F7" s="4">
        <v>40</v>
      </c>
      <c r="G7" s="4">
        <v>42</v>
      </c>
      <c r="H7" s="4">
        <v>47</v>
      </c>
      <c r="I7" s="5">
        <f t="shared" si="7"/>
        <v>7</v>
      </c>
      <c r="J7" s="5">
        <f t="shared" si="8"/>
        <v>8</v>
      </c>
      <c r="K7" s="5">
        <f t="shared" si="9"/>
        <v>0</v>
      </c>
      <c r="L7" s="5">
        <f t="shared" si="10"/>
        <v>2</v>
      </c>
      <c r="M7" s="5">
        <f t="shared" si="11"/>
        <v>7</v>
      </c>
      <c r="N7" s="6">
        <f t="shared" si="12"/>
        <v>1128</v>
      </c>
      <c r="O7" s="6">
        <f>PRODUCT($C7,E7)</f>
        <v>1152</v>
      </c>
      <c r="P7" s="6">
        <f t="shared" si="14"/>
        <v>960</v>
      </c>
      <c r="Q7" s="6">
        <f t="shared" si="15"/>
        <v>1008</v>
      </c>
      <c r="R7" s="6">
        <f t="shared" si="16"/>
        <v>1128</v>
      </c>
      <c r="S7" s="7">
        <f t="shared" si="26"/>
        <v>84</v>
      </c>
      <c r="T7" s="7">
        <f t="shared" si="17"/>
        <v>96</v>
      </c>
      <c r="U7" s="7">
        <f t="shared" si="18"/>
        <v>0</v>
      </c>
      <c r="V7" s="7">
        <f t="shared" si="19"/>
        <v>24</v>
      </c>
      <c r="W7" s="14">
        <f t="shared" si="20"/>
        <v>1212</v>
      </c>
      <c r="X7" s="14">
        <f t="shared" si="21"/>
        <v>1248</v>
      </c>
      <c r="Y7" s="14">
        <f t="shared" si="22"/>
        <v>960</v>
      </c>
      <c r="Z7" s="14">
        <f t="shared" si="23"/>
        <v>1032</v>
      </c>
      <c r="AA7" s="14">
        <f t="shared" si="24"/>
        <v>2340</v>
      </c>
      <c r="AB7" s="3">
        <f t="shared" si="25"/>
        <v>6792</v>
      </c>
    </row>
    <row r="8" spans="1:28" ht="15.75">
      <c r="A8" s="2" t="s">
        <v>18</v>
      </c>
      <c r="B8" s="1" t="s">
        <v>19</v>
      </c>
      <c r="C8" s="3">
        <v>44</v>
      </c>
      <c r="D8" s="4">
        <v>44</v>
      </c>
      <c r="E8" s="4">
        <v>48</v>
      </c>
      <c r="F8" s="4">
        <v>45</v>
      </c>
      <c r="G8" s="4">
        <v>47</v>
      </c>
      <c r="H8" s="4">
        <v>50</v>
      </c>
      <c r="I8" s="5">
        <f t="shared" si="7"/>
        <v>4</v>
      </c>
      <c r="J8" s="5">
        <f t="shared" si="8"/>
        <v>8</v>
      </c>
      <c r="K8" s="5">
        <f t="shared" si="9"/>
        <v>5</v>
      </c>
      <c r="L8" s="5">
        <f t="shared" si="10"/>
        <v>7</v>
      </c>
      <c r="M8" s="5">
        <f t="shared" si="11"/>
        <v>10</v>
      </c>
      <c r="N8" s="6">
        <f t="shared" si="12"/>
        <v>1936</v>
      </c>
      <c r="O8" s="6">
        <f t="shared" si="13"/>
        <v>2112</v>
      </c>
      <c r="P8" s="6">
        <f t="shared" si="14"/>
        <v>1980</v>
      </c>
      <c r="Q8" s="6">
        <f t="shared" si="15"/>
        <v>2068</v>
      </c>
      <c r="R8" s="6">
        <f t="shared" si="16"/>
        <v>2200</v>
      </c>
      <c r="S8" s="7">
        <f t="shared" si="26"/>
        <v>88</v>
      </c>
      <c r="T8" s="7">
        <f t="shared" si="17"/>
        <v>176</v>
      </c>
      <c r="U8" s="7">
        <f t="shared" si="18"/>
        <v>110</v>
      </c>
      <c r="V8" s="7">
        <f t="shared" si="19"/>
        <v>154</v>
      </c>
      <c r="W8" s="14">
        <f t="shared" si="20"/>
        <v>2024</v>
      </c>
      <c r="X8" s="14">
        <f t="shared" si="21"/>
        <v>2288</v>
      </c>
      <c r="Y8" s="14">
        <f t="shared" si="22"/>
        <v>2090</v>
      </c>
      <c r="Z8" s="14">
        <f t="shared" si="23"/>
        <v>2222</v>
      </c>
      <c r="AA8" s="14">
        <f t="shared" si="24"/>
        <v>4224</v>
      </c>
      <c r="AB8" s="3">
        <f t="shared" si="25"/>
        <v>12848</v>
      </c>
    </row>
    <row r="9" spans="1:28" ht="15.75">
      <c r="A9" s="2" t="s">
        <v>20</v>
      </c>
      <c r="B9" s="1" t="s">
        <v>21</v>
      </c>
      <c r="C9" s="3">
        <v>35</v>
      </c>
      <c r="D9" s="4">
        <v>40</v>
      </c>
      <c r="E9" s="4">
        <v>47</v>
      </c>
      <c r="F9" s="4">
        <v>40</v>
      </c>
      <c r="G9" s="4">
        <v>50</v>
      </c>
      <c r="H9" s="4">
        <v>49</v>
      </c>
      <c r="I9" s="5">
        <f t="shared" si="7"/>
        <v>0</v>
      </c>
      <c r="J9" s="5">
        <f t="shared" si="8"/>
        <v>7</v>
      </c>
      <c r="K9" s="5">
        <f t="shared" si="9"/>
        <v>0</v>
      </c>
      <c r="L9" s="5">
        <f t="shared" si="10"/>
        <v>10</v>
      </c>
      <c r="M9" s="5">
        <f t="shared" si="11"/>
        <v>9</v>
      </c>
      <c r="N9" s="6">
        <f t="shared" si="12"/>
        <v>1400</v>
      </c>
      <c r="O9" s="6">
        <f t="shared" si="13"/>
        <v>1645</v>
      </c>
      <c r="P9" s="6">
        <f t="shared" si="14"/>
        <v>1400</v>
      </c>
      <c r="Q9" s="6">
        <f t="shared" si="15"/>
        <v>1750</v>
      </c>
      <c r="R9" s="6">
        <f t="shared" si="16"/>
        <v>1715</v>
      </c>
      <c r="S9" s="7">
        <f t="shared" si="26"/>
        <v>0</v>
      </c>
      <c r="T9" s="7">
        <f t="shared" si="17"/>
        <v>122.5</v>
      </c>
      <c r="U9" s="7">
        <f t="shared" si="18"/>
        <v>0</v>
      </c>
      <c r="V9" s="7">
        <f t="shared" si="19"/>
        <v>175</v>
      </c>
      <c r="W9" s="14">
        <f t="shared" si="20"/>
        <v>1400</v>
      </c>
      <c r="X9" s="14">
        <f t="shared" si="21"/>
        <v>1767.5</v>
      </c>
      <c r="Y9" s="14">
        <f t="shared" si="22"/>
        <v>1400</v>
      </c>
      <c r="Z9" s="14">
        <f t="shared" si="23"/>
        <v>1925</v>
      </c>
      <c r="AA9" s="14">
        <f t="shared" si="24"/>
        <v>3115</v>
      </c>
      <c r="AB9" s="3">
        <f t="shared" si="25"/>
        <v>9607.5</v>
      </c>
    </row>
    <row r="10" spans="1:28" ht="15.75">
      <c r="A10" s="2" t="s">
        <v>22</v>
      </c>
      <c r="B10" s="1" t="s">
        <v>23</v>
      </c>
      <c r="C10" s="3">
        <v>37</v>
      </c>
      <c r="D10" s="4">
        <v>45</v>
      </c>
      <c r="E10" s="4">
        <v>42</v>
      </c>
      <c r="F10" s="4">
        <v>42</v>
      </c>
      <c r="G10" s="4">
        <v>40</v>
      </c>
      <c r="H10" s="4">
        <v>41</v>
      </c>
      <c r="I10" s="5">
        <f t="shared" si="7"/>
        <v>5</v>
      </c>
      <c r="J10" s="5">
        <f t="shared" si="8"/>
        <v>2</v>
      </c>
      <c r="K10" s="5">
        <f t="shared" si="9"/>
        <v>2</v>
      </c>
      <c r="L10" s="5">
        <f t="shared" si="10"/>
        <v>0</v>
      </c>
      <c r="M10" s="5">
        <f t="shared" si="11"/>
        <v>1</v>
      </c>
      <c r="N10" s="6">
        <f t="shared" si="12"/>
        <v>1665</v>
      </c>
      <c r="O10" s="6">
        <f>PRODUCT($C10,E10)</f>
        <v>1554</v>
      </c>
      <c r="P10" s="6">
        <f t="shared" si="14"/>
        <v>1554</v>
      </c>
      <c r="Q10" s="6">
        <f t="shared" si="15"/>
        <v>1480</v>
      </c>
      <c r="R10" s="6">
        <f t="shared" si="16"/>
        <v>1517</v>
      </c>
      <c r="S10" s="7">
        <f t="shared" si="26"/>
        <v>92.5</v>
      </c>
      <c r="T10" s="7">
        <f t="shared" si="17"/>
        <v>37</v>
      </c>
      <c r="U10" s="7">
        <f t="shared" si="18"/>
        <v>37</v>
      </c>
      <c r="V10" s="7">
        <f t="shared" si="19"/>
        <v>0</v>
      </c>
      <c r="W10" s="14">
        <f t="shared" si="20"/>
        <v>1757.5</v>
      </c>
      <c r="X10" s="14">
        <f t="shared" si="21"/>
        <v>1591</v>
      </c>
      <c r="Y10" s="14">
        <f t="shared" si="22"/>
        <v>1591</v>
      </c>
      <c r="Z10" s="14">
        <f t="shared" si="23"/>
        <v>1480</v>
      </c>
      <c r="AA10" s="14">
        <f t="shared" si="24"/>
        <v>3274.5</v>
      </c>
      <c r="AB10" s="3">
        <f t="shared" si="25"/>
        <v>9694</v>
      </c>
    </row>
    <row r="11" spans="1:28" ht="15.75">
      <c r="A11" s="2" t="s">
        <v>24</v>
      </c>
      <c r="B11" s="1" t="s">
        <v>25</v>
      </c>
      <c r="C11" s="3">
        <v>15</v>
      </c>
      <c r="D11" s="4">
        <v>49</v>
      </c>
      <c r="E11" s="4">
        <v>43</v>
      </c>
      <c r="F11" s="4">
        <v>44</v>
      </c>
      <c r="G11" s="4">
        <v>43</v>
      </c>
      <c r="H11" s="4">
        <v>46</v>
      </c>
      <c r="I11" s="5">
        <f t="shared" si="7"/>
        <v>9</v>
      </c>
      <c r="J11" s="5">
        <f t="shared" si="8"/>
        <v>3</v>
      </c>
      <c r="K11" s="5">
        <f t="shared" si="9"/>
        <v>4</v>
      </c>
      <c r="L11" s="5">
        <f t="shared" si="10"/>
        <v>3</v>
      </c>
      <c r="M11" s="5">
        <f t="shared" si="11"/>
        <v>6</v>
      </c>
      <c r="N11" s="6">
        <f t="shared" si="12"/>
        <v>735</v>
      </c>
      <c r="O11" s="6">
        <f t="shared" si="13"/>
        <v>645</v>
      </c>
      <c r="P11" s="6">
        <f t="shared" si="14"/>
        <v>660</v>
      </c>
      <c r="Q11" s="6">
        <f t="shared" si="15"/>
        <v>645</v>
      </c>
      <c r="R11" s="6">
        <f t="shared" si="16"/>
        <v>690</v>
      </c>
      <c r="S11" s="7">
        <f t="shared" si="26"/>
        <v>67.5</v>
      </c>
      <c r="T11" s="7">
        <f t="shared" si="17"/>
        <v>22.5</v>
      </c>
      <c r="U11" s="7">
        <f t="shared" si="18"/>
        <v>30</v>
      </c>
      <c r="V11" s="7">
        <f t="shared" si="19"/>
        <v>22.5</v>
      </c>
      <c r="W11" s="14">
        <f t="shared" si="20"/>
        <v>802.5</v>
      </c>
      <c r="X11" s="14">
        <f t="shared" si="21"/>
        <v>667.5</v>
      </c>
      <c r="Y11" s="14">
        <f t="shared" si="22"/>
        <v>690</v>
      </c>
      <c r="Z11" s="14">
        <f t="shared" si="23"/>
        <v>667.5</v>
      </c>
      <c r="AA11" s="14">
        <f t="shared" si="24"/>
        <v>1492.5</v>
      </c>
      <c r="AB11" s="3">
        <f t="shared" ref="AB11:AB22" si="27">SUM(W11:AA11)</f>
        <v>4320</v>
      </c>
    </row>
    <row r="12" spans="1:28" ht="15.75">
      <c r="A12" s="2" t="s">
        <v>26</v>
      </c>
      <c r="B12" s="1" t="s">
        <v>27</v>
      </c>
      <c r="C12" s="3">
        <v>21</v>
      </c>
      <c r="D12" s="4">
        <v>41</v>
      </c>
      <c r="E12" s="4">
        <v>45</v>
      </c>
      <c r="F12" s="4">
        <v>50</v>
      </c>
      <c r="G12" s="4">
        <v>49</v>
      </c>
      <c r="H12" s="4">
        <v>49</v>
      </c>
      <c r="I12" s="5">
        <f t="shared" si="7"/>
        <v>1</v>
      </c>
      <c r="J12" s="5">
        <f t="shared" si="8"/>
        <v>5</v>
      </c>
      <c r="K12" s="5">
        <f t="shared" si="9"/>
        <v>10</v>
      </c>
      <c r="L12" s="5">
        <f t="shared" si="10"/>
        <v>9</v>
      </c>
      <c r="M12" s="5">
        <f t="shared" si="11"/>
        <v>9</v>
      </c>
      <c r="N12" s="6">
        <f t="shared" si="12"/>
        <v>861</v>
      </c>
      <c r="O12" s="6">
        <f t="shared" si="13"/>
        <v>945</v>
      </c>
      <c r="P12" s="6">
        <f t="shared" si="14"/>
        <v>1050</v>
      </c>
      <c r="Q12" s="6">
        <f t="shared" si="15"/>
        <v>1029</v>
      </c>
      <c r="R12" s="6">
        <f t="shared" si="16"/>
        <v>1029</v>
      </c>
      <c r="S12" s="7">
        <f t="shared" si="26"/>
        <v>10.5</v>
      </c>
      <c r="T12" s="7">
        <f t="shared" si="17"/>
        <v>52.5</v>
      </c>
      <c r="U12" s="7">
        <f t="shared" si="18"/>
        <v>105</v>
      </c>
      <c r="V12" s="7">
        <f t="shared" si="19"/>
        <v>94.5</v>
      </c>
      <c r="W12" s="14">
        <f t="shared" si="20"/>
        <v>871.5</v>
      </c>
      <c r="X12" s="14">
        <f t="shared" si="21"/>
        <v>997.5</v>
      </c>
      <c r="Y12" s="14">
        <f t="shared" si="22"/>
        <v>1155</v>
      </c>
      <c r="Z12" s="14">
        <f t="shared" si="23"/>
        <v>1123.5</v>
      </c>
      <c r="AA12" s="14">
        <f t="shared" si="24"/>
        <v>1900.5</v>
      </c>
      <c r="AB12" s="3">
        <f t="shared" si="27"/>
        <v>6048</v>
      </c>
    </row>
    <row r="13" spans="1:28" ht="15.75">
      <c r="A13" s="2" t="s">
        <v>28</v>
      </c>
      <c r="B13" s="1" t="s">
        <v>29</v>
      </c>
      <c r="C13" s="3">
        <v>29</v>
      </c>
      <c r="D13" s="4">
        <v>42</v>
      </c>
      <c r="E13" s="4">
        <v>48</v>
      </c>
      <c r="F13" s="4">
        <v>41</v>
      </c>
      <c r="G13" s="4">
        <v>49</v>
      </c>
      <c r="H13" s="4">
        <v>41</v>
      </c>
      <c r="I13" s="5">
        <f t="shared" si="7"/>
        <v>2</v>
      </c>
      <c r="J13" s="5">
        <f t="shared" si="8"/>
        <v>8</v>
      </c>
      <c r="K13" s="5">
        <f t="shared" si="9"/>
        <v>1</v>
      </c>
      <c r="L13" s="5">
        <f t="shared" si="10"/>
        <v>9</v>
      </c>
      <c r="M13" s="5">
        <f t="shared" si="11"/>
        <v>1</v>
      </c>
      <c r="N13" s="6">
        <f t="shared" si="12"/>
        <v>1218</v>
      </c>
      <c r="O13" s="6">
        <f t="shared" si="13"/>
        <v>1392</v>
      </c>
      <c r="P13" s="6">
        <f t="shared" si="14"/>
        <v>1189</v>
      </c>
      <c r="Q13" s="6">
        <f t="shared" si="15"/>
        <v>1421</v>
      </c>
      <c r="R13" s="6">
        <f t="shared" si="16"/>
        <v>1189</v>
      </c>
      <c r="S13" s="7">
        <f t="shared" si="26"/>
        <v>29</v>
      </c>
      <c r="T13" s="7">
        <f t="shared" si="17"/>
        <v>116</v>
      </c>
      <c r="U13" s="7">
        <f t="shared" si="18"/>
        <v>14.5</v>
      </c>
      <c r="V13" s="7">
        <f t="shared" si="19"/>
        <v>130.5</v>
      </c>
      <c r="W13" s="14">
        <f t="shared" si="20"/>
        <v>1247</v>
      </c>
      <c r="X13" s="14">
        <f t="shared" si="21"/>
        <v>1508</v>
      </c>
      <c r="Y13" s="14">
        <f t="shared" si="22"/>
        <v>1203.5</v>
      </c>
      <c r="Z13" s="14">
        <f t="shared" si="23"/>
        <v>1551.5</v>
      </c>
      <c r="AA13" s="14">
        <f t="shared" si="24"/>
        <v>2436</v>
      </c>
      <c r="AB13" s="3">
        <f t="shared" si="27"/>
        <v>7946</v>
      </c>
    </row>
    <row r="14" spans="1:28" ht="15.75">
      <c r="A14" s="2" t="s">
        <v>30</v>
      </c>
      <c r="B14" s="1" t="s">
        <v>31</v>
      </c>
      <c r="C14" s="3">
        <v>42</v>
      </c>
      <c r="D14" s="4">
        <v>42</v>
      </c>
      <c r="E14" s="4">
        <v>43</v>
      </c>
      <c r="F14" s="4">
        <v>50</v>
      </c>
      <c r="G14" s="4">
        <v>44</v>
      </c>
      <c r="H14" s="4">
        <v>44</v>
      </c>
      <c r="I14" s="5">
        <f t="shared" si="7"/>
        <v>2</v>
      </c>
      <c r="J14" s="5">
        <f t="shared" si="8"/>
        <v>3</v>
      </c>
      <c r="K14" s="5">
        <f t="shared" si="9"/>
        <v>10</v>
      </c>
      <c r="L14" s="5">
        <f t="shared" si="10"/>
        <v>4</v>
      </c>
      <c r="M14" s="5">
        <f t="shared" si="11"/>
        <v>4</v>
      </c>
      <c r="N14" s="6">
        <f t="shared" si="12"/>
        <v>1764</v>
      </c>
      <c r="O14" s="6">
        <f t="shared" si="13"/>
        <v>1806</v>
      </c>
      <c r="P14" s="6">
        <f t="shared" si="14"/>
        <v>2100</v>
      </c>
      <c r="Q14" s="6">
        <f t="shared" si="15"/>
        <v>1848</v>
      </c>
      <c r="R14" s="6">
        <f t="shared" si="16"/>
        <v>1848</v>
      </c>
      <c r="S14" s="7">
        <f t="shared" si="26"/>
        <v>42</v>
      </c>
      <c r="T14" s="7">
        <f>0.5*$C14*J14</f>
        <v>63</v>
      </c>
      <c r="U14" s="7">
        <f t="shared" si="18"/>
        <v>210</v>
      </c>
      <c r="V14" s="7">
        <f t="shared" si="19"/>
        <v>84</v>
      </c>
      <c r="W14" s="14">
        <f t="shared" si="20"/>
        <v>1806</v>
      </c>
      <c r="X14" s="14">
        <f t="shared" si="21"/>
        <v>1869</v>
      </c>
      <c r="Y14" s="14">
        <f t="shared" si="22"/>
        <v>2310</v>
      </c>
      <c r="Z14" s="14">
        <f t="shared" si="23"/>
        <v>1932</v>
      </c>
      <c r="AA14" s="14">
        <f t="shared" si="24"/>
        <v>3654</v>
      </c>
      <c r="AB14" s="3">
        <f t="shared" si="27"/>
        <v>11571</v>
      </c>
    </row>
    <row r="15" spans="1:28" ht="15.75">
      <c r="A15" s="2" t="s">
        <v>32</v>
      </c>
      <c r="B15" s="1" t="s">
        <v>33</v>
      </c>
      <c r="C15" s="3">
        <v>30</v>
      </c>
      <c r="D15" s="4">
        <v>41</v>
      </c>
      <c r="E15" s="4">
        <v>48</v>
      </c>
      <c r="F15" s="4">
        <v>50</v>
      </c>
      <c r="G15" s="4">
        <v>41</v>
      </c>
      <c r="H15" s="4">
        <v>48</v>
      </c>
      <c r="I15" s="5">
        <f t="shared" si="7"/>
        <v>1</v>
      </c>
      <c r="J15" s="5">
        <f t="shared" si="8"/>
        <v>8</v>
      </c>
      <c r="K15" s="5">
        <f t="shared" si="9"/>
        <v>10</v>
      </c>
      <c r="L15" s="5">
        <f t="shared" si="10"/>
        <v>1</v>
      </c>
      <c r="M15" s="5">
        <f t="shared" si="11"/>
        <v>8</v>
      </c>
      <c r="N15" s="6">
        <f t="shared" si="12"/>
        <v>1230</v>
      </c>
      <c r="O15" s="6">
        <f t="shared" si="13"/>
        <v>1440</v>
      </c>
      <c r="P15" s="6">
        <f t="shared" si="14"/>
        <v>1500</v>
      </c>
      <c r="Q15" s="6">
        <f t="shared" si="15"/>
        <v>1230</v>
      </c>
      <c r="R15" s="6">
        <f t="shared" si="16"/>
        <v>1440</v>
      </c>
      <c r="S15" s="7">
        <f t="shared" si="26"/>
        <v>15</v>
      </c>
      <c r="T15" s="7">
        <f t="shared" si="17"/>
        <v>120</v>
      </c>
      <c r="U15" s="7">
        <f t="shared" si="18"/>
        <v>150</v>
      </c>
      <c r="V15" s="7">
        <f t="shared" si="19"/>
        <v>15</v>
      </c>
      <c r="W15" s="14">
        <f t="shared" si="20"/>
        <v>1245</v>
      </c>
      <c r="X15" s="14">
        <f t="shared" si="21"/>
        <v>1560</v>
      </c>
      <c r="Y15" s="14">
        <f t="shared" si="22"/>
        <v>1650</v>
      </c>
      <c r="Z15" s="14">
        <f t="shared" si="23"/>
        <v>1245</v>
      </c>
      <c r="AA15" s="14">
        <f t="shared" si="24"/>
        <v>2685</v>
      </c>
      <c r="AB15" s="3">
        <f t="shared" si="27"/>
        <v>8385</v>
      </c>
    </row>
    <row r="16" spans="1:28" ht="15.75">
      <c r="A16" s="2" t="s">
        <v>34</v>
      </c>
      <c r="B16" s="1" t="s">
        <v>35</v>
      </c>
      <c r="C16" s="3">
        <v>21</v>
      </c>
      <c r="D16" s="4">
        <v>48</v>
      </c>
      <c r="E16" s="4">
        <v>45</v>
      </c>
      <c r="F16" s="4">
        <v>49</v>
      </c>
      <c r="G16" s="4">
        <v>46</v>
      </c>
      <c r="H16" s="4">
        <v>49</v>
      </c>
      <c r="I16" s="5">
        <f t="shared" si="7"/>
        <v>8</v>
      </c>
      <c r="J16" s="5">
        <f t="shared" si="8"/>
        <v>5</v>
      </c>
      <c r="K16" s="5">
        <f t="shared" si="9"/>
        <v>9</v>
      </c>
      <c r="L16" s="5">
        <f t="shared" si="10"/>
        <v>6</v>
      </c>
      <c r="M16" s="5">
        <f t="shared" si="11"/>
        <v>9</v>
      </c>
      <c r="N16" s="6">
        <f t="shared" si="12"/>
        <v>1008</v>
      </c>
      <c r="O16" s="6">
        <f t="shared" si="13"/>
        <v>945</v>
      </c>
      <c r="P16" s="6">
        <f t="shared" si="14"/>
        <v>1029</v>
      </c>
      <c r="Q16" s="6">
        <f t="shared" si="15"/>
        <v>966</v>
      </c>
      <c r="R16" s="6">
        <f t="shared" si="16"/>
        <v>1029</v>
      </c>
      <c r="S16" s="7">
        <f t="shared" si="26"/>
        <v>84</v>
      </c>
      <c r="T16" s="7">
        <f t="shared" si="17"/>
        <v>52.5</v>
      </c>
      <c r="U16" s="7">
        <f t="shared" si="18"/>
        <v>94.5</v>
      </c>
      <c r="V16" s="7">
        <f t="shared" si="19"/>
        <v>63</v>
      </c>
      <c r="W16" s="14">
        <f t="shared" si="20"/>
        <v>1092</v>
      </c>
      <c r="X16" s="14">
        <f t="shared" si="21"/>
        <v>997.5</v>
      </c>
      <c r="Y16" s="14">
        <f t="shared" si="22"/>
        <v>1123.5</v>
      </c>
      <c r="Z16" s="14">
        <f t="shared" si="23"/>
        <v>1029</v>
      </c>
      <c r="AA16" s="14">
        <f t="shared" si="24"/>
        <v>2121</v>
      </c>
      <c r="AB16" s="3">
        <f t="shared" si="27"/>
        <v>6363</v>
      </c>
    </row>
    <row r="17" spans="1:28" ht="15.75">
      <c r="A17" s="2" t="s">
        <v>36</v>
      </c>
      <c r="B17" s="1" t="s">
        <v>37</v>
      </c>
      <c r="C17" s="3">
        <v>26</v>
      </c>
      <c r="D17" s="4">
        <v>48</v>
      </c>
      <c r="E17" s="4">
        <v>43</v>
      </c>
      <c r="F17" s="4">
        <v>49</v>
      </c>
      <c r="G17" s="4">
        <v>49</v>
      </c>
      <c r="H17" s="4">
        <v>42</v>
      </c>
      <c r="I17" s="5">
        <f t="shared" si="7"/>
        <v>8</v>
      </c>
      <c r="J17" s="5">
        <f t="shared" si="8"/>
        <v>3</v>
      </c>
      <c r="K17" s="5">
        <f t="shared" si="9"/>
        <v>9</v>
      </c>
      <c r="L17" s="5">
        <f t="shared" si="10"/>
        <v>9</v>
      </c>
      <c r="M17" s="5">
        <f t="shared" si="11"/>
        <v>2</v>
      </c>
      <c r="N17" s="6">
        <f t="shared" si="12"/>
        <v>1248</v>
      </c>
      <c r="O17" s="6">
        <f t="shared" si="13"/>
        <v>1118</v>
      </c>
      <c r="P17" s="6">
        <f t="shared" si="14"/>
        <v>1274</v>
      </c>
      <c r="Q17" s="6">
        <f t="shared" si="15"/>
        <v>1274</v>
      </c>
      <c r="R17" s="6">
        <f t="shared" si="16"/>
        <v>1092</v>
      </c>
      <c r="S17" s="7">
        <f t="shared" si="26"/>
        <v>104</v>
      </c>
      <c r="T17" s="7">
        <f t="shared" si="17"/>
        <v>39</v>
      </c>
      <c r="U17" s="7">
        <f t="shared" si="18"/>
        <v>117</v>
      </c>
      <c r="V17" s="7">
        <f t="shared" si="19"/>
        <v>117</v>
      </c>
      <c r="W17" s="14">
        <f t="shared" si="20"/>
        <v>1352</v>
      </c>
      <c r="X17" s="14">
        <f t="shared" si="21"/>
        <v>1157</v>
      </c>
      <c r="Y17" s="14">
        <f t="shared" si="22"/>
        <v>1391</v>
      </c>
      <c r="Z17" s="14">
        <f t="shared" si="23"/>
        <v>1391</v>
      </c>
      <c r="AA17" s="14">
        <f t="shared" si="24"/>
        <v>2444</v>
      </c>
      <c r="AB17" s="3">
        <f t="shared" si="27"/>
        <v>7735</v>
      </c>
    </row>
    <row r="18" spans="1:28" ht="15.75">
      <c r="A18" s="2" t="s">
        <v>38</v>
      </c>
      <c r="B18" s="1" t="s">
        <v>39</v>
      </c>
      <c r="C18" s="3">
        <v>26</v>
      </c>
      <c r="D18" s="4">
        <v>40</v>
      </c>
      <c r="E18" s="4">
        <v>47</v>
      </c>
      <c r="F18" s="4">
        <v>50</v>
      </c>
      <c r="G18" s="4">
        <v>44</v>
      </c>
      <c r="H18" s="4">
        <v>48</v>
      </c>
      <c r="I18" s="5">
        <f t="shared" si="7"/>
        <v>0</v>
      </c>
      <c r="J18" s="5">
        <f t="shared" si="8"/>
        <v>7</v>
      </c>
      <c r="K18" s="5">
        <f t="shared" si="9"/>
        <v>10</v>
      </c>
      <c r="L18" s="5">
        <f t="shared" si="10"/>
        <v>4</v>
      </c>
      <c r="M18" s="5">
        <f t="shared" si="11"/>
        <v>8</v>
      </c>
      <c r="N18" s="6">
        <f t="shared" si="12"/>
        <v>1040</v>
      </c>
      <c r="O18" s="6">
        <f t="shared" si="13"/>
        <v>1222</v>
      </c>
      <c r="P18" s="6">
        <f t="shared" si="14"/>
        <v>1300</v>
      </c>
      <c r="Q18" s="6">
        <f t="shared" si="15"/>
        <v>1144</v>
      </c>
      <c r="R18" s="6">
        <f t="shared" si="16"/>
        <v>1248</v>
      </c>
      <c r="S18" s="7">
        <f t="shared" si="26"/>
        <v>0</v>
      </c>
      <c r="T18" s="7">
        <f t="shared" si="17"/>
        <v>91</v>
      </c>
      <c r="U18" s="7">
        <f t="shared" si="18"/>
        <v>130</v>
      </c>
      <c r="V18" s="7">
        <f t="shared" si="19"/>
        <v>52</v>
      </c>
      <c r="W18" s="14">
        <f t="shared" si="20"/>
        <v>1040</v>
      </c>
      <c r="X18" s="14">
        <f t="shared" si="21"/>
        <v>1313</v>
      </c>
      <c r="Y18" s="14">
        <f t="shared" si="22"/>
        <v>1430</v>
      </c>
      <c r="Z18" s="14">
        <f t="shared" si="23"/>
        <v>1196</v>
      </c>
      <c r="AA18" s="14">
        <f t="shared" si="24"/>
        <v>2288</v>
      </c>
      <c r="AB18" s="3">
        <f t="shared" si="27"/>
        <v>7267</v>
      </c>
    </row>
    <row r="19" spans="1:28" ht="15.75">
      <c r="A19" s="2" t="s">
        <v>40</v>
      </c>
      <c r="B19" s="1" t="s">
        <v>41</v>
      </c>
      <c r="C19" s="3">
        <v>30</v>
      </c>
      <c r="D19" s="4">
        <v>42</v>
      </c>
      <c r="E19" s="4">
        <v>47</v>
      </c>
      <c r="F19" s="4">
        <v>45</v>
      </c>
      <c r="G19" s="4">
        <v>42</v>
      </c>
      <c r="H19" s="4">
        <v>47</v>
      </c>
      <c r="I19" s="5">
        <f t="shared" si="7"/>
        <v>2</v>
      </c>
      <c r="J19" s="5">
        <f t="shared" si="8"/>
        <v>7</v>
      </c>
      <c r="K19" s="5">
        <f t="shared" si="9"/>
        <v>5</v>
      </c>
      <c r="L19" s="5">
        <f t="shared" si="10"/>
        <v>2</v>
      </c>
      <c r="M19" s="5">
        <f t="shared" si="11"/>
        <v>7</v>
      </c>
      <c r="N19" s="6">
        <f t="shared" si="12"/>
        <v>1260</v>
      </c>
      <c r="O19" s="6">
        <f t="shared" si="13"/>
        <v>1410</v>
      </c>
      <c r="P19" s="6">
        <f t="shared" si="14"/>
        <v>1350</v>
      </c>
      <c r="Q19" s="6">
        <f t="shared" si="15"/>
        <v>1260</v>
      </c>
      <c r="R19" s="6">
        <f t="shared" si="16"/>
        <v>1410</v>
      </c>
      <c r="S19" s="7">
        <f t="shared" si="26"/>
        <v>30</v>
      </c>
      <c r="T19" s="7">
        <f t="shared" si="17"/>
        <v>105</v>
      </c>
      <c r="U19" s="7">
        <f t="shared" si="18"/>
        <v>75</v>
      </c>
      <c r="V19" s="7">
        <f t="shared" si="19"/>
        <v>30</v>
      </c>
      <c r="W19" s="14">
        <f t="shared" si="20"/>
        <v>1290</v>
      </c>
      <c r="X19" s="14">
        <f t="shared" si="21"/>
        <v>1515</v>
      </c>
      <c r="Y19" s="14">
        <f t="shared" si="22"/>
        <v>1425</v>
      </c>
      <c r="Z19" s="14">
        <f t="shared" si="23"/>
        <v>1290</v>
      </c>
      <c r="AA19" s="14">
        <f t="shared" si="24"/>
        <v>2700</v>
      </c>
      <c r="AB19" s="3">
        <f t="shared" si="27"/>
        <v>8220</v>
      </c>
    </row>
    <row r="20" spans="1:28" ht="15.75">
      <c r="A20" s="2" t="s">
        <v>42</v>
      </c>
      <c r="B20" s="1" t="s">
        <v>43</v>
      </c>
      <c r="C20" s="3">
        <v>19</v>
      </c>
      <c r="D20" s="4">
        <v>48</v>
      </c>
      <c r="E20" s="4">
        <v>50</v>
      </c>
      <c r="F20" s="4">
        <v>47</v>
      </c>
      <c r="G20" s="4">
        <v>43</v>
      </c>
      <c r="H20" s="4">
        <v>45</v>
      </c>
      <c r="I20" s="5">
        <f t="shared" si="7"/>
        <v>8</v>
      </c>
      <c r="J20" s="5">
        <f t="shared" si="8"/>
        <v>10</v>
      </c>
      <c r="K20" s="5">
        <f t="shared" si="9"/>
        <v>7</v>
      </c>
      <c r="L20" s="5">
        <f t="shared" si="10"/>
        <v>3</v>
      </c>
      <c r="M20" s="5">
        <f t="shared" si="11"/>
        <v>5</v>
      </c>
      <c r="N20" s="6">
        <f t="shared" si="12"/>
        <v>912</v>
      </c>
      <c r="O20" s="6">
        <f t="shared" si="13"/>
        <v>950</v>
      </c>
      <c r="P20" s="6">
        <f t="shared" si="14"/>
        <v>893</v>
      </c>
      <c r="Q20" s="6">
        <f t="shared" si="15"/>
        <v>817</v>
      </c>
      <c r="R20" s="6">
        <f t="shared" si="16"/>
        <v>855</v>
      </c>
      <c r="S20" s="7">
        <f t="shared" si="26"/>
        <v>76</v>
      </c>
      <c r="T20" s="7">
        <f t="shared" si="17"/>
        <v>95</v>
      </c>
      <c r="U20" s="7">
        <f t="shared" si="18"/>
        <v>66.5</v>
      </c>
      <c r="V20" s="7">
        <f t="shared" si="19"/>
        <v>28.5</v>
      </c>
      <c r="W20" s="14">
        <f t="shared" si="20"/>
        <v>988</v>
      </c>
      <c r="X20" s="14">
        <f t="shared" si="21"/>
        <v>1045</v>
      </c>
      <c r="Y20" s="14">
        <f t="shared" si="22"/>
        <v>959.5</v>
      </c>
      <c r="Z20" s="14">
        <f t="shared" si="23"/>
        <v>845.5</v>
      </c>
      <c r="AA20" s="14">
        <f t="shared" si="24"/>
        <v>1843</v>
      </c>
      <c r="AB20" s="3">
        <f t="shared" si="27"/>
        <v>5681</v>
      </c>
    </row>
    <row r="21" spans="1:28" ht="15.75">
      <c r="A21" s="2" t="s">
        <v>44</v>
      </c>
      <c r="B21" s="1" t="s">
        <v>45</v>
      </c>
      <c r="C21" s="3">
        <v>38</v>
      </c>
      <c r="D21" s="4">
        <v>41</v>
      </c>
      <c r="E21" s="4">
        <v>43</v>
      </c>
      <c r="F21" s="4">
        <v>42</v>
      </c>
      <c r="G21" s="4">
        <v>45</v>
      </c>
      <c r="H21" s="4">
        <v>44</v>
      </c>
      <c r="I21" s="5">
        <f t="shared" si="7"/>
        <v>1</v>
      </c>
      <c r="J21" s="5">
        <f t="shared" si="8"/>
        <v>3</v>
      </c>
      <c r="K21" s="5">
        <f t="shared" si="9"/>
        <v>2</v>
      </c>
      <c r="L21" s="5">
        <f t="shared" si="10"/>
        <v>5</v>
      </c>
      <c r="M21" s="5">
        <f t="shared" si="11"/>
        <v>4</v>
      </c>
      <c r="N21" s="6">
        <f t="shared" si="12"/>
        <v>1558</v>
      </c>
      <c r="O21" s="6">
        <f t="shared" si="13"/>
        <v>1634</v>
      </c>
      <c r="P21" s="6">
        <f t="shared" si="14"/>
        <v>1596</v>
      </c>
      <c r="Q21" s="6">
        <f t="shared" si="15"/>
        <v>1710</v>
      </c>
      <c r="R21" s="6">
        <f t="shared" si="16"/>
        <v>1672</v>
      </c>
      <c r="S21" s="7">
        <f t="shared" si="26"/>
        <v>19</v>
      </c>
      <c r="T21" s="7">
        <f t="shared" si="17"/>
        <v>57</v>
      </c>
      <c r="U21" s="7">
        <f t="shared" si="18"/>
        <v>38</v>
      </c>
      <c r="V21" s="7">
        <f t="shared" si="19"/>
        <v>95</v>
      </c>
      <c r="W21" s="14">
        <f t="shared" si="20"/>
        <v>1577</v>
      </c>
      <c r="X21" s="14">
        <f t="shared" si="21"/>
        <v>1691</v>
      </c>
      <c r="Y21" s="14">
        <f t="shared" si="22"/>
        <v>1634</v>
      </c>
      <c r="Z21" s="14">
        <f t="shared" si="23"/>
        <v>1805</v>
      </c>
      <c r="AA21" s="14">
        <f t="shared" si="24"/>
        <v>3249</v>
      </c>
      <c r="AB21" s="3">
        <f t="shared" si="27"/>
        <v>9956</v>
      </c>
    </row>
    <row r="22" spans="1:28" ht="15.75">
      <c r="A22" s="2" t="s">
        <v>46</v>
      </c>
      <c r="B22" s="1" t="s">
        <v>47</v>
      </c>
      <c r="C22" s="3">
        <v>41</v>
      </c>
      <c r="D22" s="4">
        <v>46</v>
      </c>
      <c r="E22" s="4">
        <v>46</v>
      </c>
      <c r="F22" s="4">
        <v>41</v>
      </c>
      <c r="G22" s="4">
        <v>43</v>
      </c>
      <c r="H22" s="4">
        <v>50</v>
      </c>
      <c r="I22" s="5">
        <f t="shared" si="7"/>
        <v>6</v>
      </c>
      <c r="J22" s="5">
        <f t="shared" si="8"/>
        <v>6</v>
      </c>
      <c r="K22" s="5">
        <f t="shared" si="9"/>
        <v>1</v>
      </c>
      <c r="L22" s="5">
        <f t="shared" si="10"/>
        <v>3</v>
      </c>
      <c r="M22" s="5">
        <f t="shared" si="11"/>
        <v>10</v>
      </c>
      <c r="N22" s="6">
        <f t="shared" si="12"/>
        <v>1886</v>
      </c>
      <c r="O22" s="6">
        <f t="shared" si="13"/>
        <v>1886</v>
      </c>
      <c r="P22" s="6">
        <f t="shared" si="14"/>
        <v>1681</v>
      </c>
      <c r="Q22" s="6">
        <f t="shared" si="15"/>
        <v>1763</v>
      </c>
      <c r="R22" s="6">
        <f t="shared" si="16"/>
        <v>2050</v>
      </c>
      <c r="S22" s="7">
        <f t="shared" si="26"/>
        <v>123</v>
      </c>
      <c r="T22" s="7">
        <f t="shared" si="17"/>
        <v>123</v>
      </c>
      <c r="U22" s="7">
        <f t="shared" si="18"/>
        <v>20.5</v>
      </c>
      <c r="V22" s="7">
        <f t="shared" si="19"/>
        <v>61.5</v>
      </c>
      <c r="W22" s="14">
        <f>SUM(N22,S22)</f>
        <v>2009</v>
      </c>
      <c r="X22" s="14">
        <f t="shared" si="21"/>
        <v>2009</v>
      </c>
      <c r="Y22" s="14">
        <f t="shared" si="22"/>
        <v>1701.5</v>
      </c>
      <c r="Z22" s="14">
        <f t="shared" si="23"/>
        <v>1824.5</v>
      </c>
      <c r="AA22" s="14">
        <f t="shared" si="24"/>
        <v>4059</v>
      </c>
      <c r="AB22" s="3">
        <f t="shared" si="27"/>
        <v>11603</v>
      </c>
    </row>
    <row r="25" spans="1:28">
      <c r="A25" s="16" t="s">
        <v>48</v>
      </c>
      <c r="B25" s="16"/>
      <c r="C25" s="17">
        <f>MAX(C4:C22)</f>
        <v>45</v>
      </c>
      <c r="D25" s="18">
        <f t="shared" ref="D25:AA25" si="28">MAX(D4:D22)</f>
        <v>49</v>
      </c>
      <c r="E25" s="18">
        <f t="shared" si="28"/>
        <v>50</v>
      </c>
      <c r="F25" s="18">
        <f t="shared" si="28"/>
        <v>50</v>
      </c>
      <c r="G25" s="18">
        <f t="shared" si="28"/>
        <v>50</v>
      </c>
      <c r="H25" s="18">
        <f t="shared" si="28"/>
        <v>50</v>
      </c>
      <c r="I25" s="18">
        <f t="shared" si="28"/>
        <v>9</v>
      </c>
      <c r="J25" s="18">
        <f t="shared" si="28"/>
        <v>10</v>
      </c>
      <c r="K25" s="18">
        <f t="shared" si="28"/>
        <v>10</v>
      </c>
      <c r="L25" s="18">
        <f t="shared" si="28"/>
        <v>10</v>
      </c>
      <c r="M25" s="18">
        <f t="shared" si="28"/>
        <v>10</v>
      </c>
      <c r="N25" s="17">
        <f t="shared" si="28"/>
        <v>2016</v>
      </c>
      <c r="O25" s="17">
        <f t="shared" si="28"/>
        <v>2112</v>
      </c>
      <c r="P25" s="17">
        <f t="shared" si="28"/>
        <v>2115</v>
      </c>
      <c r="Q25" s="17">
        <f t="shared" si="28"/>
        <v>2068</v>
      </c>
      <c r="R25" s="17">
        <f t="shared" si="28"/>
        <v>2250</v>
      </c>
      <c r="S25" s="17">
        <f t="shared" si="28"/>
        <v>168</v>
      </c>
      <c r="T25" s="17">
        <f t="shared" si="28"/>
        <v>176</v>
      </c>
      <c r="U25" s="17">
        <f t="shared" si="28"/>
        <v>210</v>
      </c>
      <c r="V25" s="17">
        <f t="shared" si="28"/>
        <v>175</v>
      </c>
      <c r="W25" s="17">
        <f t="shared" si="28"/>
        <v>2184</v>
      </c>
      <c r="X25" s="17">
        <f t="shared" si="28"/>
        <v>2288</v>
      </c>
      <c r="Y25" s="17">
        <f t="shared" si="28"/>
        <v>2310</v>
      </c>
      <c r="Z25" s="17">
        <f t="shared" si="28"/>
        <v>2222</v>
      </c>
      <c r="AA25" s="17">
        <f t="shared" si="28"/>
        <v>4224</v>
      </c>
      <c r="AB25" s="17">
        <f t="shared" ref="AB25" si="29">MAX(AB4:AB22)</f>
        <v>12848</v>
      </c>
    </row>
    <row r="26" spans="1:28">
      <c r="A26" s="16" t="s">
        <v>49</v>
      </c>
      <c r="B26" s="16"/>
      <c r="C26" s="17">
        <f>MIN(C4:C22)</f>
        <v>15</v>
      </c>
      <c r="D26" s="18">
        <f t="shared" ref="D26:AA26" si="30">MIN(D4:D22)</f>
        <v>40</v>
      </c>
      <c r="E26" s="18">
        <f t="shared" si="30"/>
        <v>42</v>
      </c>
      <c r="F26" s="18">
        <f t="shared" si="30"/>
        <v>40</v>
      </c>
      <c r="G26" s="18">
        <f t="shared" si="30"/>
        <v>40</v>
      </c>
      <c r="H26" s="18">
        <f t="shared" si="30"/>
        <v>41</v>
      </c>
      <c r="I26" s="18">
        <f t="shared" si="30"/>
        <v>0</v>
      </c>
      <c r="J26" s="18">
        <f t="shared" si="30"/>
        <v>2</v>
      </c>
      <c r="K26" s="18">
        <f t="shared" si="30"/>
        <v>0</v>
      </c>
      <c r="L26" s="18">
        <f t="shared" si="30"/>
        <v>0</v>
      </c>
      <c r="M26" s="18">
        <f t="shared" si="30"/>
        <v>1</v>
      </c>
      <c r="N26" s="17">
        <f t="shared" si="30"/>
        <v>735</v>
      </c>
      <c r="O26" s="17">
        <f t="shared" si="30"/>
        <v>645</v>
      </c>
      <c r="P26" s="17">
        <f t="shared" si="30"/>
        <v>660</v>
      </c>
      <c r="Q26" s="17">
        <f t="shared" si="30"/>
        <v>645</v>
      </c>
      <c r="R26" s="17">
        <f t="shared" si="30"/>
        <v>690</v>
      </c>
      <c r="S26" s="17">
        <f t="shared" si="30"/>
        <v>0</v>
      </c>
      <c r="T26" s="17">
        <f t="shared" si="30"/>
        <v>22.5</v>
      </c>
      <c r="U26" s="17">
        <f t="shared" si="30"/>
        <v>0</v>
      </c>
      <c r="V26" s="17">
        <f t="shared" si="30"/>
        <v>0</v>
      </c>
      <c r="W26" s="17">
        <f t="shared" si="30"/>
        <v>802.5</v>
      </c>
      <c r="X26" s="17">
        <f t="shared" si="30"/>
        <v>667.5</v>
      </c>
      <c r="Y26" s="17">
        <f t="shared" si="30"/>
        <v>690</v>
      </c>
      <c r="Z26" s="17">
        <f t="shared" si="30"/>
        <v>667.5</v>
      </c>
      <c r="AA26" s="17">
        <f t="shared" si="30"/>
        <v>1492.5</v>
      </c>
      <c r="AB26" s="17">
        <f t="shared" ref="AB26" si="31">MIN(AB4:AB22)</f>
        <v>4320</v>
      </c>
    </row>
    <row r="27" spans="1:28">
      <c r="A27" s="16" t="s">
        <v>50</v>
      </c>
      <c r="B27" s="16"/>
      <c r="C27" s="17">
        <f>AVERAGE(C4:C22)</f>
        <v>31.578947368421051</v>
      </c>
      <c r="D27" s="18">
        <f t="shared" ref="D27:AA27" si="32">AVERAGE(D4:D22)</f>
        <v>43.842105263157897</v>
      </c>
      <c r="E27" s="18">
        <f t="shared" si="32"/>
        <v>45.631578947368418</v>
      </c>
      <c r="F27" s="18">
        <f t="shared" si="32"/>
        <v>45.473684210526315</v>
      </c>
      <c r="G27" s="18">
        <f t="shared" si="32"/>
        <v>44.368421052631582</v>
      </c>
      <c r="H27" s="18">
        <f t="shared" si="32"/>
        <v>46.210526315789473</v>
      </c>
      <c r="I27" s="18">
        <f t="shared" si="32"/>
        <v>3.8421052631578947</v>
      </c>
      <c r="J27" s="18">
        <f t="shared" si="32"/>
        <v>5.6315789473684212</v>
      </c>
      <c r="K27" s="18">
        <f t="shared" si="32"/>
        <v>5.4736842105263159</v>
      </c>
      <c r="L27" s="18">
        <f t="shared" si="32"/>
        <v>4.3684210526315788</v>
      </c>
      <c r="M27" s="18">
        <f t="shared" si="32"/>
        <v>6.2105263157894735</v>
      </c>
      <c r="N27" s="17">
        <f t="shared" si="32"/>
        <v>1373.6842105263158</v>
      </c>
      <c r="O27" s="17">
        <f t="shared" si="32"/>
        <v>1436.1578947368421</v>
      </c>
      <c r="P27" s="17">
        <f t="shared" si="32"/>
        <v>1430.8947368421052</v>
      </c>
      <c r="Q27" s="17">
        <f t="shared" si="32"/>
        <v>1397.7368421052631</v>
      </c>
      <c r="R27" s="17">
        <f t="shared" si="32"/>
        <v>1459.421052631579</v>
      </c>
      <c r="S27" s="17">
        <f t="shared" si="32"/>
        <v>55.263157894736842</v>
      </c>
      <c r="T27" s="17">
        <f t="shared" si="32"/>
        <v>86.5</v>
      </c>
      <c r="U27" s="17">
        <f t="shared" si="32"/>
        <v>83.868421052631575</v>
      </c>
      <c r="V27" s="17">
        <f t="shared" si="32"/>
        <v>67.28947368421052</v>
      </c>
      <c r="W27" s="17">
        <f t="shared" si="32"/>
        <v>1428.9473684210527</v>
      </c>
      <c r="X27" s="17">
        <f t="shared" si="32"/>
        <v>1522.6578947368421</v>
      </c>
      <c r="Y27" s="17">
        <f t="shared" si="32"/>
        <v>1514.7631578947369</v>
      </c>
      <c r="Z27" s="17">
        <f t="shared" si="32"/>
        <v>1465.0263157894738</v>
      </c>
      <c r="AA27" s="17">
        <f t="shared" si="32"/>
        <v>2888.3684210526317</v>
      </c>
      <c r="AB27" s="17">
        <f t="shared" ref="AB27" si="33">AVERAGE(AB4:AB22)</f>
        <v>8819.7631578947367</v>
      </c>
    </row>
    <row r="28" spans="1:28">
      <c r="A28" s="16" t="s">
        <v>51</v>
      </c>
      <c r="B28" s="16"/>
      <c r="C28" s="17">
        <f>SUM(C4:C22)</f>
        <v>600</v>
      </c>
      <c r="D28" s="18">
        <f t="shared" ref="D28:AA28" si="34">SUM(D4:D22)</f>
        <v>833</v>
      </c>
      <c r="E28" s="18">
        <f t="shared" si="34"/>
        <v>867</v>
      </c>
      <c r="F28" s="18">
        <f t="shared" si="34"/>
        <v>864</v>
      </c>
      <c r="G28" s="18">
        <f t="shared" si="34"/>
        <v>843</v>
      </c>
      <c r="H28" s="18">
        <f t="shared" si="34"/>
        <v>878</v>
      </c>
      <c r="I28" s="18">
        <f t="shared" si="34"/>
        <v>73</v>
      </c>
      <c r="J28" s="18">
        <f t="shared" si="34"/>
        <v>107</v>
      </c>
      <c r="K28" s="18">
        <f t="shared" si="34"/>
        <v>104</v>
      </c>
      <c r="L28" s="18">
        <f t="shared" si="34"/>
        <v>83</v>
      </c>
      <c r="M28" s="18">
        <f t="shared" si="34"/>
        <v>118</v>
      </c>
      <c r="N28" s="17">
        <f t="shared" si="34"/>
        <v>26100</v>
      </c>
      <c r="O28" s="17">
        <f t="shared" si="34"/>
        <v>27287</v>
      </c>
      <c r="P28" s="17">
        <f t="shared" si="34"/>
        <v>27187</v>
      </c>
      <c r="Q28" s="17">
        <f t="shared" si="34"/>
        <v>26557</v>
      </c>
      <c r="R28" s="17">
        <f t="shared" si="34"/>
        <v>27729</v>
      </c>
      <c r="S28" s="17">
        <f t="shared" si="34"/>
        <v>1050</v>
      </c>
      <c r="T28" s="17">
        <f t="shared" si="34"/>
        <v>1643.5</v>
      </c>
      <c r="U28" s="17">
        <f t="shared" si="34"/>
        <v>1593.5</v>
      </c>
      <c r="V28" s="17">
        <f t="shared" si="34"/>
        <v>1278.5</v>
      </c>
      <c r="W28" s="17">
        <f t="shared" si="34"/>
        <v>27150</v>
      </c>
      <c r="X28" s="17">
        <f t="shared" si="34"/>
        <v>28930.5</v>
      </c>
      <c r="Y28" s="17">
        <f t="shared" si="34"/>
        <v>28780.5</v>
      </c>
      <c r="Z28" s="17">
        <f t="shared" si="34"/>
        <v>27835.5</v>
      </c>
      <c r="AA28" s="17">
        <f t="shared" si="34"/>
        <v>54879</v>
      </c>
      <c r="AB28" s="17">
        <f t="shared" ref="AB28" si="35">SUM(AB4:AB22)</f>
        <v>167575.5</v>
      </c>
    </row>
    <row r="29" spans="1:28">
      <c r="I29" s="15"/>
      <c r="J29" s="15"/>
      <c r="K29" s="15"/>
      <c r="L29" s="15"/>
      <c r="M29" s="15"/>
    </row>
  </sheetData>
  <mergeCells count="6">
    <mergeCell ref="I2:M2"/>
    <mergeCell ref="N2:R2"/>
    <mergeCell ref="S2:V2"/>
    <mergeCell ref="D2:H2"/>
    <mergeCell ref="A1:W1"/>
    <mergeCell ref="W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2021-03-01T05:43:18Z</dcterms:created>
  <dcterms:modified xsi:type="dcterms:W3CDTF">2021-03-01T09:51:25Z</dcterms:modified>
  <cp:category/>
  <cp:contentStatus/>
</cp:coreProperties>
</file>