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A4C435E7-2874-4F2F-9DAD-FE10DEBF003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Pivot Table" sheetId="2" r:id="rId2"/>
  </sheets>
  <definedNames>
    <definedName name="_xlnm._FilterDatabase" localSheetId="0" hidden="1">main!$I$1:$I$178</definedName>
  </definedNames>
  <calcPr calcId="191028" calcCompleted="0"/>
  <pivotCaches>
    <pivotCache cacheId="1742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7" i="1" l="1"/>
  <c r="F176" i="1"/>
  <c r="F175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2" i="1"/>
  <c r="H2" i="1" s="1"/>
</calcChain>
</file>

<file path=xl/sharedStrings.xml><?xml version="1.0" encoding="utf-8"?>
<sst xmlns="http://schemas.openxmlformats.org/spreadsheetml/2006/main" count="1047" uniqueCount="223">
  <si>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</si>
  <si>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</si>
  <si>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</si>
  <si>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</si>
  <si>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</si>
  <si>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</si>
  <si>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</si>
  <si>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Commision 10% of profit for items sold &lt;$50 and 20% above</t>
  </si>
  <si>
    <t>First Name</t>
  </si>
  <si>
    <t>Last Name</t>
  </si>
  <si>
    <t>Sale Location</t>
  </si>
  <si>
    <t>Jan</t>
  </si>
  <si>
    <t>  1,001 </t>
  </si>
  <si>
    <t>Pool Cover</t>
  </si>
  <si>
    <t>Chalie</t>
  </si>
  <si>
    <t>Barns</t>
  </si>
  <si>
    <t>NM</t>
  </si>
  <si>
    <t>  1,002 </t>
  </si>
  <si>
    <t>Net</t>
  </si>
  <si>
    <t>Juan</t>
  </si>
  <si>
    <t>Hernandez</t>
  </si>
  <si>
    <t>CA</t>
  </si>
  <si>
    <t>  1,003 </t>
  </si>
  <si>
    <t>8 ft Hose</t>
  </si>
  <si>
    <t>Doug</t>
  </si>
  <si>
    <t>Smith</t>
  </si>
  <si>
    <t>AZ</t>
  </si>
  <si>
    <t>  1,004 </t>
  </si>
  <si>
    <t>Water Pump</t>
  </si>
  <si>
    <t>  1,005 </t>
  </si>
  <si>
    <t>Chlorine Test Kit</t>
  </si>
  <si>
    <t>  1,006 </t>
  </si>
  <si>
    <t>  1,007 </t>
  </si>
  <si>
    <t>Hellen</t>
  </si>
  <si>
    <t>Johnson</t>
  </si>
  <si>
    <t>  1,008 </t>
  </si>
  <si>
    <t>  1,009 </t>
  </si>
  <si>
    <t>  1,010 </t>
  </si>
  <si>
    <t>CO</t>
  </si>
  <si>
    <t>  1,011 </t>
  </si>
  <si>
    <t>  1,012 </t>
  </si>
  <si>
    <t>Skimmer</t>
  </si>
  <si>
    <t>  1,013 </t>
  </si>
  <si>
    <t>1 Gal Muratic Acid</t>
  </si>
  <si>
    <t>  1,014 </t>
  </si>
  <si>
    <t>  1,015 </t>
  </si>
  <si>
    <t>  1,016 </t>
  </si>
  <si>
    <t>Feb</t>
  </si>
  <si>
    <t>  1,017 </t>
  </si>
  <si>
    <t>AutoVac</t>
  </si>
  <si>
    <t>  1,018 </t>
  </si>
  <si>
    <t>  1,019 </t>
  </si>
  <si>
    <t>  1,020 </t>
  </si>
  <si>
    <t>NV</t>
  </si>
  <si>
    <t>  1,021 </t>
  </si>
  <si>
    <t>  1,022 </t>
  </si>
  <si>
    <t>UT</t>
  </si>
  <si>
    <t>  1,023 </t>
  </si>
  <si>
    <t>  1,024 </t>
  </si>
  <si>
    <t>  1,025 </t>
  </si>
  <si>
    <t>  1,026 </t>
  </si>
  <si>
    <t>Algea Killer 8 oz</t>
  </si>
  <si>
    <t>  1,027 </t>
  </si>
  <si>
    <t>  1,028 </t>
  </si>
  <si>
    <t>  1,029 </t>
  </si>
  <si>
    <t>  1,030 </t>
  </si>
  <si>
    <t>  1,031 </t>
  </si>
  <si>
    <t>  1,032 </t>
  </si>
  <si>
    <t>  1,033 </t>
  </si>
  <si>
    <t>  1,034 </t>
  </si>
  <si>
    <t>Mar</t>
  </si>
  <si>
    <t>  1,035 </t>
  </si>
  <si>
    <t>  1,036 </t>
  </si>
  <si>
    <t>  1,037 </t>
  </si>
  <si>
    <t>5 Gal Chlorine</t>
  </si>
  <si>
    <t>  1,038 </t>
  </si>
  <si>
    <t>  1,039 </t>
  </si>
  <si>
    <t>  1,040 </t>
  </si>
  <si>
    <t>  1,041 </t>
  </si>
  <si>
    <t>  1,042 </t>
  </si>
  <si>
    <t>  1,043 </t>
  </si>
  <si>
    <t>  1,044 </t>
  </si>
  <si>
    <t>  1,045 </t>
  </si>
  <si>
    <t>  1,046 </t>
  </si>
  <si>
    <t>  1,047 </t>
  </si>
  <si>
    <t>  1,048 </t>
  </si>
  <si>
    <t>April</t>
  </si>
  <si>
    <t>  1,049 </t>
  </si>
  <si>
    <t>  1,050 </t>
  </si>
  <si>
    <t>  1,051 </t>
  </si>
  <si>
    <t>  1,052 </t>
  </si>
  <si>
    <t>  1,053 </t>
  </si>
  <si>
    <t>  1,054 </t>
  </si>
  <si>
    <t>  1,055 </t>
  </si>
  <si>
    <t>  1,056 </t>
  </si>
  <si>
    <t>  1,057 </t>
  </si>
  <si>
    <t>  1,058 </t>
  </si>
  <si>
    <t>  1,059 </t>
  </si>
  <si>
    <t>  1,060 </t>
  </si>
  <si>
    <t>May</t>
  </si>
  <si>
    <t>  1,061 </t>
  </si>
  <si>
    <t>  1,062 </t>
  </si>
  <si>
    <t>  1,063 </t>
  </si>
  <si>
    <t>  1,064 </t>
  </si>
  <si>
    <t>  1,065 </t>
  </si>
  <si>
    <t>  1,066 </t>
  </si>
  <si>
    <t>  1,067 </t>
  </si>
  <si>
    <t>  1,068 </t>
  </si>
  <si>
    <t>  1,069 </t>
  </si>
  <si>
    <t>  1,070 </t>
  </si>
  <si>
    <t>  1,071 </t>
  </si>
  <si>
    <t>  1,072 </t>
  </si>
  <si>
    <t>  1,073 </t>
  </si>
  <si>
    <t>  1,074 </t>
  </si>
  <si>
    <t>  1,075 </t>
  </si>
  <si>
    <t>  1,076 </t>
  </si>
  <si>
    <t>  1,077 </t>
  </si>
  <si>
    <t>  1,078 </t>
  </si>
  <si>
    <t>June</t>
  </si>
  <si>
    <t>  1,079 </t>
  </si>
  <si>
    <t>  1,080 </t>
  </si>
  <si>
    <t>  1,081 </t>
  </si>
  <si>
    <t>  1,082 </t>
  </si>
  <si>
    <t>  1,083 </t>
  </si>
  <si>
    <t>  1,084 </t>
  </si>
  <si>
    <t>  1,085 </t>
  </si>
  <si>
    <t>  1,086 </t>
  </si>
  <si>
    <t>  1,087 </t>
  </si>
  <si>
    <t>  1,088 </t>
  </si>
  <si>
    <t>  1,089 </t>
  </si>
  <si>
    <t>  1,090 </t>
  </si>
  <si>
    <t>  1,091 </t>
  </si>
  <si>
    <t>  1,092 </t>
  </si>
  <si>
    <t>  1,093 </t>
  </si>
  <si>
    <t>  1,094 </t>
  </si>
  <si>
    <t>  1,095 </t>
  </si>
  <si>
    <t>  1,096 </t>
  </si>
  <si>
    <t>  1,097 </t>
  </si>
  <si>
    <t>  1,098 </t>
  </si>
  <si>
    <t>July</t>
  </si>
  <si>
    <t>  1,099 </t>
  </si>
  <si>
    <t>  1,100 </t>
  </si>
  <si>
    <t>  1,101 </t>
  </si>
  <si>
    <t>  1,102 </t>
  </si>
  <si>
    <t>  1,103 </t>
  </si>
  <si>
    <t>  1,104 </t>
  </si>
  <si>
    <t>  1,105 </t>
  </si>
  <si>
    <t>  1,106 </t>
  </si>
  <si>
    <t>  1,107 </t>
  </si>
  <si>
    <t>  1,108 </t>
  </si>
  <si>
    <t>  1,109 </t>
  </si>
  <si>
    <t>  1,110 </t>
  </si>
  <si>
    <t>  1,111 </t>
  </si>
  <si>
    <t>  1,112 </t>
  </si>
  <si>
    <t>  1,113 </t>
  </si>
  <si>
    <t>  1,114 </t>
  </si>
  <si>
    <t>  1,115 </t>
  </si>
  <si>
    <t>  1,116 </t>
  </si>
  <si>
    <t>  1,117 </t>
  </si>
  <si>
    <t>  1,118 </t>
  </si>
  <si>
    <t>  1,119 </t>
  </si>
  <si>
    <t>  1,120 </t>
  </si>
  <si>
    <t>  1,121 </t>
  </si>
  <si>
    <t>  1,122 </t>
  </si>
  <si>
    <t>  1,123 </t>
  </si>
  <si>
    <t>  1,124 </t>
  </si>
  <si>
    <t>Aug</t>
  </si>
  <si>
    <t>  1,125 </t>
  </si>
  <si>
    <t>  1,126 </t>
  </si>
  <si>
    <t>  1,127 </t>
  </si>
  <si>
    <t>  1,128 </t>
  </si>
  <si>
    <t>  1,129 </t>
  </si>
  <si>
    <t>  1,130 </t>
  </si>
  <si>
    <t>  1,131 </t>
  </si>
  <si>
    <t>  1,132 </t>
  </si>
  <si>
    <t>  1,133 </t>
  </si>
  <si>
    <t>  1,134 </t>
  </si>
  <si>
    <t>  1,135 </t>
  </si>
  <si>
    <t>  1,136 </t>
  </si>
  <si>
    <t>  1,137 </t>
  </si>
  <si>
    <t>  1,138 </t>
  </si>
  <si>
    <t>  1,139 </t>
  </si>
  <si>
    <t>  1,140 </t>
  </si>
  <si>
    <t>  1,141 </t>
  </si>
  <si>
    <t>Sept</t>
  </si>
  <si>
    <t>  1,142 </t>
  </si>
  <si>
    <t>  1,143 </t>
  </si>
  <si>
    <t>  1,144 </t>
  </si>
  <si>
    <t>  1,145 </t>
  </si>
  <si>
    <t>  1,146 </t>
  </si>
  <si>
    <t>  1,147 </t>
  </si>
  <si>
    <t>  1,148 </t>
  </si>
  <si>
    <t>  1,149 </t>
  </si>
  <si>
    <t>Oct</t>
  </si>
  <si>
    <t>  1,150 </t>
  </si>
  <si>
    <t>  1,151 </t>
  </si>
  <si>
    <t>  1,152 </t>
  </si>
  <si>
    <t>  1,153 </t>
  </si>
  <si>
    <t>  1,154 </t>
  </si>
  <si>
    <t>  1,155 </t>
  </si>
  <si>
    <t>  1,156 </t>
  </si>
  <si>
    <t>  1,157 </t>
  </si>
  <si>
    <t>Nov</t>
  </si>
  <si>
    <t>  1,158 </t>
  </si>
  <si>
    <t>  1,159 </t>
  </si>
  <si>
    <t>  1,160 </t>
  </si>
  <si>
    <t>  1,161 </t>
  </si>
  <si>
    <t>  1,162 </t>
  </si>
  <si>
    <t>  1,163 </t>
  </si>
  <si>
    <t>  1,164 </t>
  </si>
  <si>
    <t>  1,165 </t>
  </si>
  <si>
    <t>  1,166 </t>
  </si>
  <si>
    <t>Dec</t>
  </si>
  <si>
    <t>  1,167 </t>
  </si>
  <si>
    <t>  1,168 </t>
  </si>
  <si>
    <t>  1,169 </t>
  </si>
  <si>
    <t>  1,170 </t>
  </si>
  <si>
    <t>  1,171 </t>
  </si>
  <si>
    <t>Sum of all items sold</t>
  </si>
  <si>
    <t>Sum of all items &gt;$50</t>
  </si>
  <si>
    <t>Sum of all items $50 or less</t>
  </si>
  <si>
    <t>Sum of Sale Price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</si>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</sst>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5">
    <font>
      <sz val="11"/>
      <color theme="1"/>
      <name val="Calibri"/>
      <family val="2"/>
      <scheme val="minor"/>
    </font>
    <font>
      <sz val="9"/>
      <color rgb="FF000000"/>
      <name val="Trebuchet MS"/>
      <charset val="1"/>
    </font>
    <font>
      <sz val="9"/>
      <color rgb="FF000000"/>
      <name val="Helvetica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Trebuchet M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0" fillId="0" borderId="0" xfId="0" applyNumberFormat="1"/>
    <xf numFmtId="0" fontId="0" fillId="0" borderId="0" xfId="0" pivotButton="1"/>
  </cellXfs>
  <cellStyles count="1">
    <cellStyle name="Normal" xfId="0" builtinId="0"/>
  </cellStyles>
  <dxfs count="1"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Database.xlsx]Pivot Table!PivotTable1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_([$$-409]* #,##0.00_);_([$$-409]* \(#,##0.00\);_([$$-409]* &quot;-&quot;??_);_(@_)" sourceLinked="0"/>
          <c:spPr>
            <a:noFill/>
            <a:ln>
              <a:solidFill>
                <a:srgbClr val="222B35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2B-44F3-951D-EF4B9D04F9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2B-44F3-951D-EF4B9D04F9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2B-44F3-951D-EF4B9D04F9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2B-44F3-951D-EF4B9D04F990}"/>
              </c:ext>
            </c:extLst>
          </c:dPt>
          <c:dLbls>
            <c:numFmt formatCode="_([$$-409]* #,##0.00_);_([$$-409]* \(#,##0.00\);_([$$-409]* &quot;-&quot;??_);_(@_)" sourceLinked="0"/>
            <c:spPr>
              <a:noFill/>
              <a:ln>
                <a:solidFill>
                  <a:srgbClr val="222B35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'Pivot Table'!$B$4:$B$8</c:f>
              <c:numCache>
                <c:formatCode>_([$$-409]* #,##0.00_);_([$$-409]* \(#,##0.00\);_([$$-409]*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BB-4F44-9378-4697D6272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171450</xdr:rowOff>
    </xdr:from>
    <xdr:to>
      <xdr:col>12</xdr:col>
      <xdr:colOff>28575</xdr:colOff>
      <xdr:row>18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30DBD0-91D1-4FED-B83F-72DCF4ADA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58.15113564815" createdVersion="6" refreshedVersion="6" minRefreshableVersion="3" recordCount="171" xr:uid="{5D6BB32E-1DBB-430B-A41D-1D2553BB32C3}">
  <cacheSource type="worksheet">
    <worksheetSource ref="A1:K172" sheet="main"/>
  </cacheSource>
  <cacheFields count="11">
    <cacheField name="Month" numFmtId="0">
      <sharedItems/>
    </cacheField>
    <cacheField name="Transaction Number" numFmtId="0">
      <sharedItems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0">
      <sharedItems containsSemiMixedTypes="0" containsString="0" containsNumber="1" minValue="3" maxValue="344"/>
    </cacheField>
    <cacheField name="Sale Price" numFmtId="0">
      <sharedItems containsSemiMixedTypes="0" containsString="0" containsNumber="1" minValue="7" maxValue="502"/>
    </cacheField>
    <cacheField name="Profit" numFmtId="164">
      <sharedItems containsSemiMixedTypes="0" containsString="0" containsNumber="1" minValue="2.9999999999999991" maxValue="158"/>
    </cacheField>
    <cacheField name="Commision 10% of profit for items sold &lt;$50 and 20% above" numFmtId="0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s v="  1,001 "/>
    <n v="9822"/>
    <s v="Pool Cover"/>
    <n v="58.3"/>
    <n v="98.4"/>
    <n v="40.100000000000009"/>
    <n v="8.0200000000000014"/>
    <s v="Chalie"/>
    <x v="0"/>
    <s v="NM"/>
  </r>
  <r>
    <s v="Jan"/>
    <s v="  1,002 "/>
    <n v="2877"/>
    <s v="Net"/>
    <n v="11.4"/>
    <n v="16.3"/>
    <n v="4.9000000000000004"/>
    <n v="0.49000000000000005"/>
    <s v="Juan"/>
    <x v="1"/>
    <s v="CA"/>
  </r>
  <r>
    <s v="Jan"/>
    <s v="  1,003 "/>
    <n v="2499"/>
    <s v="8 ft Hose"/>
    <n v="6.2"/>
    <n v="9.1999999999999993"/>
    <n v="2.9999999999999991"/>
    <n v="0.29999999999999993"/>
    <s v="Doug"/>
    <x v="2"/>
    <s v="AZ"/>
  </r>
  <r>
    <s v="Jan"/>
    <s v="  1,004 "/>
    <n v="8722"/>
    <s v="Water Pump"/>
    <n v="344"/>
    <n v="502"/>
    <n v="158"/>
    <n v="31.6"/>
    <s v="Chalie"/>
    <x v="0"/>
    <s v="AZ"/>
  </r>
  <r>
    <s v="Jan"/>
    <s v="  1,005 "/>
    <n v="1109"/>
    <s v="Chlorine Test Kit"/>
    <n v="3"/>
    <n v="8"/>
    <n v="5"/>
    <n v="0.5"/>
    <s v="Doug"/>
    <x v="2"/>
    <s v="AZ"/>
  </r>
  <r>
    <s v="Jan"/>
    <s v="  1,006 "/>
    <n v="9822"/>
    <s v="Pool Cover"/>
    <n v="58.3"/>
    <n v="98.4"/>
    <n v="40.100000000000009"/>
    <n v="8.0200000000000014"/>
    <s v="Doug"/>
    <x v="2"/>
    <s v="AZ"/>
  </r>
  <r>
    <s v="Jan"/>
    <s v="  1,007 "/>
    <n v="1109"/>
    <s v="Chlorine Test Kit"/>
    <n v="3"/>
    <n v="8"/>
    <n v="5"/>
    <n v="0.5"/>
    <s v="Hellen"/>
    <x v="3"/>
    <s v="NM"/>
  </r>
  <r>
    <s v="Jan"/>
    <s v="  1,008 "/>
    <n v="2877"/>
    <s v="Net"/>
    <n v="11.4"/>
    <n v="16.3"/>
    <n v="4.9000000000000004"/>
    <n v="0.49000000000000005"/>
    <s v="Doug"/>
    <x v="2"/>
    <s v="NM"/>
  </r>
  <r>
    <s v="Jan"/>
    <s v="  1,009 "/>
    <n v="1109"/>
    <s v="Chlorine Test Kit"/>
    <n v="3"/>
    <n v="8"/>
    <n v="5"/>
    <n v="0.5"/>
    <s v="Doug"/>
    <x v="2"/>
    <s v="AZ"/>
  </r>
  <r>
    <s v="Jan"/>
    <s v="  1,010 "/>
    <n v="2877"/>
    <s v="Net"/>
    <n v="11.4"/>
    <n v="16.3"/>
    <n v="4.9000000000000004"/>
    <n v="0.49000000000000005"/>
    <s v="Juan"/>
    <x v="1"/>
    <s v="CO"/>
  </r>
  <r>
    <s v="Jan"/>
    <s v="  1,011 "/>
    <n v="2877"/>
    <s v="Net"/>
    <n v="11.4"/>
    <n v="16.3"/>
    <n v="4.9000000000000004"/>
    <n v="0.49000000000000005"/>
    <s v="Juan"/>
    <x v="1"/>
    <s v="AZ"/>
  </r>
  <r>
    <s v="Jan"/>
    <s v="  1,012 "/>
    <n v="4421"/>
    <s v="Skimmer"/>
    <n v="45"/>
    <n v="87"/>
    <n v="42"/>
    <n v="8.4"/>
    <s v="Doug"/>
    <x v="2"/>
    <s v="NM"/>
  </r>
  <r>
    <s v="Jan"/>
    <s v="  1,013 "/>
    <n v="9212"/>
    <s v="1 Gal Muratic Acid"/>
    <n v="4"/>
    <n v="7"/>
    <n v="3"/>
    <n v="0.30000000000000004"/>
    <s v="Hellen"/>
    <x v="3"/>
    <s v="CO"/>
  </r>
  <r>
    <s v="Jan"/>
    <s v="  1,014 "/>
    <n v="8722"/>
    <s v="Water Pump"/>
    <n v="344"/>
    <n v="502"/>
    <n v="158"/>
    <n v="31.6"/>
    <s v="Chalie"/>
    <x v="0"/>
    <s v="CA"/>
  </r>
  <r>
    <s v="Jan"/>
    <s v="  1,015 "/>
    <n v="2877"/>
    <s v="Net"/>
    <n v="11.4"/>
    <n v="16.3"/>
    <n v="4.9000000000000004"/>
    <n v="0.49000000000000005"/>
    <s v="Hellen"/>
    <x v="3"/>
    <s v="AZ"/>
  </r>
  <r>
    <s v="Jan"/>
    <s v="  1,016 "/>
    <n v="2499"/>
    <s v="8 ft Hose"/>
    <n v="6.2"/>
    <n v="9.1999999999999993"/>
    <n v="2.9999999999999991"/>
    <n v="0.29999999999999993"/>
    <s v="Doug"/>
    <x v="2"/>
    <s v="CA"/>
  </r>
  <r>
    <s v="Feb"/>
    <s v="  1,017 "/>
    <n v="2242"/>
    <s v="AutoVac"/>
    <n v="60"/>
    <n v="124"/>
    <n v="64"/>
    <n v="12.8"/>
    <s v="Juan"/>
    <x v="1"/>
    <s v="NM"/>
  </r>
  <r>
    <s v="Feb"/>
    <s v="  1,018 "/>
    <n v="1109"/>
    <s v="Chlorine Test Kit"/>
    <n v="3"/>
    <n v="8"/>
    <n v="5"/>
    <n v="0.5"/>
    <s v="Doug"/>
    <x v="2"/>
    <s v="CA"/>
  </r>
  <r>
    <s v="Feb"/>
    <s v="  1,019 "/>
    <n v="2499"/>
    <s v="8 ft Hose"/>
    <n v="6.2"/>
    <n v="9.1999999999999993"/>
    <n v="2.9999999999999991"/>
    <n v="0.29999999999999993"/>
    <s v="Doug"/>
    <x v="2"/>
    <s v="CO"/>
  </r>
  <r>
    <s v="Feb"/>
    <s v="  1,020 "/>
    <n v="2499"/>
    <s v="8 ft Hose"/>
    <n v="6.2"/>
    <n v="9.1999999999999993"/>
    <n v="2.9999999999999991"/>
    <n v="0.29999999999999993"/>
    <s v="Doug"/>
    <x v="2"/>
    <s v="NV"/>
  </r>
  <r>
    <s v="Feb"/>
    <s v="  1,021 "/>
    <n v="1109"/>
    <s v="Chlorine Test Kit"/>
    <n v="3"/>
    <n v="8"/>
    <n v="5"/>
    <n v="0.5"/>
    <s v="Juan"/>
    <x v="1"/>
    <s v="CO"/>
  </r>
  <r>
    <s v="Feb"/>
    <s v="  1,022 "/>
    <n v="2877"/>
    <s v="Net"/>
    <n v="11.4"/>
    <n v="16.3"/>
    <n v="4.9000000000000004"/>
    <n v="0.49000000000000005"/>
    <s v="Doug"/>
    <x v="2"/>
    <s v="UT"/>
  </r>
  <r>
    <s v="Feb"/>
    <s v="  1,023 "/>
    <n v="1109"/>
    <s v="Chlorine Test Kit"/>
    <n v="3"/>
    <n v="8"/>
    <n v="5"/>
    <n v="0.5"/>
    <s v="Hellen"/>
    <x v="3"/>
    <s v="NM"/>
  </r>
  <r>
    <s v="Feb"/>
    <s v="  1,024 "/>
    <n v="9212"/>
    <s v="1 Gal Muratic Acid"/>
    <n v="4"/>
    <n v="7"/>
    <n v="3"/>
    <n v="0.30000000000000004"/>
    <s v="Juan"/>
    <x v="1"/>
    <s v="UT"/>
  </r>
  <r>
    <s v="Feb"/>
    <s v="  1,025 "/>
    <n v="2877"/>
    <s v="Net"/>
    <n v="11.4"/>
    <n v="16.3"/>
    <n v="4.9000000000000004"/>
    <n v="0.49000000000000005"/>
    <s v="Hellen"/>
    <x v="3"/>
    <s v="NV"/>
  </r>
  <r>
    <s v="Feb"/>
    <s v="  1,026 "/>
    <n v="6119"/>
    <s v="Algea Killer 8 oz"/>
    <n v="9"/>
    <n v="14"/>
    <n v="5"/>
    <n v="0.5"/>
    <s v="Hellen"/>
    <x v="3"/>
    <s v="NM"/>
  </r>
  <r>
    <s v="Feb"/>
    <s v="  1,027 "/>
    <n v="6119"/>
    <s v="Algea Killer 8 oz"/>
    <n v="9"/>
    <n v="14"/>
    <n v="5"/>
    <n v="0.5"/>
    <s v="Chalie"/>
    <x v="0"/>
    <s v="NV"/>
  </r>
  <r>
    <s v="Feb"/>
    <s v="  1,028 "/>
    <n v="8722"/>
    <s v="Water Pump"/>
    <n v="344"/>
    <n v="502"/>
    <n v="158"/>
    <n v="31.6"/>
    <s v="Chalie"/>
    <x v="0"/>
    <s v="AZ"/>
  </r>
  <r>
    <s v="Feb"/>
    <s v="  1,029 "/>
    <n v="2499"/>
    <s v="8 ft Hose"/>
    <n v="6.2"/>
    <n v="9.1999999999999993"/>
    <n v="2.9999999999999991"/>
    <n v="0.29999999999999993"/>
    <s v="Juan"/>
    <x v="1"/>
    <s v="AZ"/>
  </r>
  <r>
    <s v="Feb"/>
    <s v="  1,030 "/>
    <n v="4421"/>
    <s v="Skimmer"/>
    <n v="45"/>
    <n v="87"/>
    <n v="42"/>
    <n v="8.4"/>
    <s v="Juan"/>
    <x v="1"/>
    <s v="NV"/>
  </r>
  <r>
    <s v="Feb"/>
    <s v="  1,031 "/>
    <n v="1109"/>
    <s v="Chlorine Test Kit"/>
    <n v="3"/>
    <n v="8"/>
    <n v="5"/>
    <n v="0.5"/>
    <s v="Juan"/>
    <x v="1"/>
    <s v="CA"/>
  </r>
  <r>
    <s v="Feb"/>
    <s v="  1,032 "/>
    <n v="2877"/>
    <s v="Net"/>
    <n v="11.4"/>
    <n v="16.3"/>
    <n v="4.9000000000000004"/>
    <n v="0.49000000000000005"/>
    <s v="Chalie"/>
    <x v="0"/>
    <s v="AZ"/>
  </r>
  <r>
    <s v="Feb"/>
    <s v="  1,033 "/>
    <n v="9822"/>
    <s v="Pool Cover"/>
    <n v="58.3"/>
    <n v="98.4"/>
    <n v="40.100000000000009"/>
    <n v="8.0200000000000014"/>
    <s v="Juan"/>
    <x v="1"/>
    <s v="CA"/>
  </r>
  <r>
    <s v="Feb"/>
    <s v="  1,034 "/>
    <n v="2877"/>
    <s v="Net"/>
    <n v="11.4"/>
    <n v="16.3"/>
    <n v="4.9000000000000004"/>
    <n v="0.49000000000000005"/>
    <s v="Juan"/>
    <x v="1"/>
    <s v="CO"/>
  </r>
  <r>
    <s v="Mar"/>
    <s v="  1,035 "/>
    <n v="2499"/>
    <s v="8 ft Hose"/>
    <n v="6.2"/>
    <n v="9.1999999999999993"/>
    <n v="2.9999999999999991"/>
    <n v="0.29999999999999993"/>
    <s v="Hellen"/>
    <x v="3"/>
    <s v="CA"/>
  </r>
  <r>
    <s v="Mar"/>
    <s v="  1,036 "/>
    <n v="2499"/>
    <s v="8 ft Hose"/>
    <n v="6.2"/>
    <n v="9.1999999999999993"/>
    <n v="2.9999999999999991"/>
    <n v="0.29999999999999993"/>
    <s v="Juan"/>
    <x v="1"/>
    <s v="NV"/>
  </r>
  <r>
    <s v="Mar"/>
    <s v="  1,037 "/>
    <n v="6622"/>
    <s v="5 Gal Chlorine"/>
    <n v="42"/>
    <n v="77"/>
    <n v="35"/>
    <n v="7"/>
    <s v="Juan"/>
    <x v="1"/>
    <s v="NV"/>
  </r>
  <r>
    <s v="Mar"/>
    <s v="  1,038 "/>
    <n v="2499"/>
    <s v="8 ft Hose"/>
    <n v="6.2"/>
    <n v="9.1999999999999993"/>
    <n v="2.9999999999999991"/>
    <n v="0.29999999999999993"/>
    <s v="Juan"/>
    <x v="1"/>
    <s v="NV"/>
  </r>
  <r>
    <s v="Mar"/>
    <s v="  1,039 "/>
    <n v="2877"/>
    <s v="Net"/>
    <n v="11.4"/>
    <n v="16.3"/>
    <n v="4.9000000000000004"/>
    <n v="0.49000000000000005"/>
    <s v="Juan"/>
    <x v="1"/>
    <s v="CA"/>
  </r>
  <r>
    <s v="Mar"/>
    <s v="  1,040 "/>
    <n v="1109"/>
    <s v="Chlorine Test Kit"/>
    <n v="3"/>
    <n v="8"/>
    <n v="5"/>
    <n v="0.5"/>
    <s v="Juan"/>
    <x v="1"/>
    <s v="AZ"/>
  </r>
  <r>
    <s v="Mar"/>
    <s v="  1,041 "/>
    <n v="2499"/>
    <s v="8 ft Hose"/>
    <n v="6.2"/>
    <n v="9.1999999999999993"/>
    <n v="2.9999999999999991"/>
    <n v="0.29999999999999993"/>
    <s v="Chalie"/>
    <x v="0"/>
    <s v="NM"/>
  </r>
  <r>
    <s v="Mar"/>
    <s v="  1,042 "/>
    <n v="8722"/>
    <s v="Water Pump"/>
    <n v="344"/>
    <n v="502"/>
    <n v="158"/>
    <n v="31.6"/>
    <s v="Doug"/>
    <x v="2"/>
    <s v="NM"/>
  </r>
  <r>
    <s v="Mar"/>
    <s v="  1,043 "/>
    <n v="2242"/>
    <s v="AutoVac"/>
    <n v="60"/>
    <n v="124"/>
    <n v="64"/>
    <n v="12.8"/>
    <s v="Doug"/>
    <x v="2"/>
    <s v="CA"/>
  </r>
  <r>
    <s v="Mar"/>
    <s v="  1,044 "/>
    <n v="2877"/>
    <s v="Net"/>
    <n v="11.4"/>
    <n v="16.3"/>
    <n v="4.9000000000000004"/>
    <n v="0.49000000000000005"/>
    <s v="Doug"/>
    <x v="2"/>
    <s v="CA"/>
  </r>
  <r>
    <s v="Mar"/>
    <s v="  1,045 "/>
    <n v="8722"/>
    <s v="Water Pump"/>
    <n v="344"/>
    <n v="502"/>
    <n v="158"/>
    <n v="31.6"/>
    <s v="Hellen"/>
    <x v="3"/>
    <s v="AZ"/>
  </r>
  <r>
    <s v="Mar"/>
    <s v="  1,046 "/>
    <n v="6119"/>
    <s v="Algea Killer 8 oz"/>
    <n v="9"/>
    <n v="14"/>
    <n v="5"/>
    <n v="0.5"/>
    <s v="Juan"/>
    <x v="1"/>
    <s v="UT"/>
  </r>
  <r>
    <s v="Mar"/>
    <s v="  1,047 "/>
    <n v="6622"/>
    <s v="5 Gal Chlorine"/>
    <n v="42"/>
    <n v="77"/>
    <n v="35"/>
    <n v="7"/>
    <s v="Hellen"/>
    <x v="3"/>
    <s v="AZ"/>
  </r>
  <r>
    <s v="Mar"/>
    <s v="  1,048 "/>
    <n v="8722"/>
    <s v="Water Pump"/>
    <n v="344"/>
    <n v="502"/>
    <n v="158"/>
    <n v="31.6"/>
    <s v="Chalie"/>
    <x v="0"/>
    <s v="AZ"/>
  </r>
  <r>
    <s v="April"/>
    <s v="  1,049 "/>
    <n v="2499"/>
    <s v="8 ft Hose"/>
    <n v="6.2"/>
    <n v="9.1999999999999993"/>
    <n v="2.9999999999999991"/>
    <n v="0.29999999999999993"/>
    <s v="Chalie"/>
    <x v="0"/>
    <s v="CO"/>
  </r>
  <r>
    <s v="April"/>
    <s v="  1,050 "/>
    <n v="2877"/>
    <s v="Net"/>
    <n v="11.4"/>
    <n v="16.3"/>
    <n v="4.9000000000000004"/>
    <n v="0.49000000000000005"/>
    <s v="Chalie"/>
    <x v="0"/>
    <s v="AZ"/>
  </r>
  <r>
    <s v="April"/>
    <s v="  1,051 "/>
    <n v="6119"/>
    <s v="Algea Killer 8 oz"/>
    <n v="9"/>
    <n v="14"/>
    <n v="5"/>
    <n v="0.5"/>
    <s v="Doug"/>
    <x v="2"/>
    <s v="UT"/>
  </r>
  <r>
    <s v="April"/>
    <s v="  1,052 "/>
    <n v="6622"/>
    <s v="5 Gal Chlorine"/>
    <n v="42"/>
    <n v="77"/>
    <n v="35"/>
    <n v="7"/>
    <s v="Doug"/>
    <x v="2"/>
    <s v="AZ"/>
  </r>
  <r>
    <s v="April"/>
    <s v="  1,053 "/>
    <n v="2242"/>
    <s v="AutoVac"/>
    <n v="60"/>
    <n v="124"/>
    <n v="64"/>
    <n v="12.8"/>
    <s v="Chalie"/>
    <x v="0"/>
    <s v="CA"/>
  </r>
  <r>
    <s v="April"/>
    <s v="  1,054 "/>
    <n v="4421"/>
    <s v="Skimmer"/>
    <n v="45"/>
    <n v="87"/>
    <n v="42"/>
    <n v="8.4"/>
    <s v="Doug"/>
    <x v="2"/>
    <s v="NV"/>
  </r>
  <r>
    <s v="April"/>
    <s v="  1,055 "/>
    <n v="6119"/>
    <s v="Algea Killer 8 oz"/>
    <n v="9"/>
    <n v="14"/>
    <n v="5"/>
    <n v="0.5"/>
    <s v="Juan"/>
    <x v="1"/>
    <s v="NV"/>
  </r>
  <r>
    <s v="April"/>
    <s v="  1,056 "/>
    <n v="1109"/>
    <s v="Chlorine Test Kit"/>
    <n v="3"/>
    <n v="8"/>
    <n v="5"/>
    <n v="0.5"/>
    <s v="Doug"/>
    <x v="2"/>
    <s v="CA"/>
  </r>
  <r>
    <s v="April"/>
    <s v="  1,057 "/>
    <n v="2499"/>
    <s v="8 ft Hose"/>
    <n v="6.2"/>
    <n v="9.1999999999999993"/>
    <n v="2.9999999999999991"/>
    <n v="0.29999999999999993"/>
    <s v="Juan"/>
    <x v="1"/>
    <s v="CA"/>
  </r>
  <r>
    <s v="April"/>
    <s v="  1,058 "/>
    <n v="6119"/>
    <s v="Algea Killer 8 oz"/>
    <n v="9"/>
    <n v="14"/>
    <n v="5"/>
    <n v="0.5"/>
    <s v="Hellen"/>
    <x v="3"/>
    <s v="AZ"/>
  </r>
  <r>
    <s v="April"/>
    <s v="  1,059 "/>
    <n v="2242"/>
    <s v="AutoVac"/>
    <n v="60"/>
    <n v="124"/>
    <n v="64"/>
    <n v="12.8"/>
    <s v="Doug"/>
    <x v="2"/>
    <s v="AZ"/>
  </r>
  <r>
    <s v="April"/>
    <s v="  1,060 "/>
    <n v="6119"/>
    <s v="Algea Killer 8 oz"/>
    <n v="9"/>
    <n v="14"/>
    <n v="5"/>
    <n v="0.5"/>
    <s v="Doug"/>
    <x v="2"/>
    <s v="NV"/>
  </r>
  <r>
    <s v="May"/>
    <s v="  1,061 "/>
    <n v="1109"/>
    <s v="Chlorine Test Kit"/>
    <n v="3"/>
    <n v="8"/>
    <n v="5"/>
    <n v="0.5"/>
    <s v="Doug"/>
    <x v="2"/>
    <s v="NV"/>
  </r>
  <r>
    <s v="May"/>
    <s v="  1,062 "/>
    <n v="2499"/>
    <s v="8 ft Hose"/>
    <n v="6.2"/>
    <n v="9.1999999999999993"/>
    <n v="2.9999999999999991"/>
    <n v="0.29999999999999993"/>
    <s v="Chalie"/>
    <x v="0"/>
    <s v="AZ"/>
  </r>
  <r>
    <s v="May"/>
    <s v="  1,063 "/>
    <n v="1109"/>
    <s v="Chlorine Test Kit"/>
    <n v="3"/>
    <n v="8"/>
    <n v="5"/>
    <n v="0.5"/>
    <s v="Doug"/>
    <x v="2"/>
    <s v="CA"/>
  </r>
  <r>
    <s v="May"/>
    <s v="  1,064 "/>
    <n v="2499"/>
    <s v="8 ft Hose"/>
    <n v="6.2"/>
    <n v="9.1999999999999993"/>
    <n v="2.9999999999999991"/>
    <n v="0.29999999999999993"/>
    <s v="Hellen"/>
    <x v="3"/>
    <s v="AZ"/>
  </r>
  <r>
    <s v="May"/>
    <s v="  1,065 "/>
    <n v="2499"/>
    <s v="8 ft Hose"/>
    <n v="6.2"/>
    <n v="9.1999999999999993"/>
    <n v="2.9999999999999991"/>
    <n v="0.29999999999999993"/>
    <s v="Doug"/>
    <x v="2"/>
    <s v="NM"/>
  </r>
  <r>
    <s v="May"/>
    <s v="  1,066 "/>
    <n v="2877"/>
    <s v="Net"/>
    <n v="11.4"/>
    <n v="16.3"/>
    <n v="4.9000000000000004"/>
    <n v="0.49000000000000005"/>
    <s v="Doug"/>
    <x v="2"/>
    <s v="NV"/>
  </r>
  <r>
    <s v="May"/>
    <s v="  1,067 "/>
    <n v="2877"/>
    <s v="Net"/>
    <n v="11.4"/>
    <n v="16.3"/>
    <n v="4.9000000000000004"/>
    <n v="0.49000000000000005"/>
    <s v="Doug"/>
    <x v="2"/>
    <s v="UT"/>
  </r>
  <r>
    <s v="May"/>
    <s v="  1,068 "/>
    <n v="6119"/>
    <s v="Algea Killer 8 oz"/>
    <n v="9"/>
    <n v="14"/>
    <n v="5"/>
    <n v="0.5"/>
    <s v="Juan"/>
    <x v="1"/>
    <s v="CA"/>
  </r>
  <r>
    <s v="May"/>
    <s v="  1,069 "/>
    <n v="1109"/>
    <s v="Chlorine Test Kit"/>
    <n v="3"/>
    <n v="8"/>
    <n v="5"/>
    <n v="0.5"/>
    <s v="Doug"/>
    <x v="2"/>
    <s v="AZ"/>
  </r>
  <r>
    <s v="May"/>
    <s v="  1,070 "/>
    <n v="2499"/>
    <s v="8 ft Hose"/>
    <n v="6.2"/>
    <n v="9.1999999999999993"/>
    <n v="2.9999999999999991"/>
    <n v="0.29999999999999993"/>
    <s v="Hellen"/>
    <x v="3"/>
    <s v="AZ"/>
  </r>
  <r>
    <s v="May"/>
    <s v="  1,071 "/>
    <n v="1109"/>
    <s v="Chlorine Test Kit"/>
    <n v="3"/>
    <n v="8"/>
    <n v="5"/>
    <n v="0.5"/>
    <s v="Chalie"/>
    <x v="0"/>
    <s v="AZ"/>
  </r>
  <r>
    <s v="May"/>
    <s v="  1,072 "/>
    <n v="1109"/>
    <s v="Chlorine Test Kit"/>
    <n v="3"/>
    <n v="8"/>
    <n v="5"/>
    <n v="0.5"/>
    <s v="Doug"/>
    <x v="2"/>
    <s v="NV"/>
  </r>
  <r>
    <s v="May"/>
    <s v="  1,073 "/>
    <n v="6622"/>
    <s v="5 Gal Chlorine"/>
    <n v="42"/>
    <n v="77"/>
    <n v="35"/>
    <n v="7"/>
    <s v="Doug"/>
    <x v="2"/>
    <s v="CA"/>
  </r>
  <r>
    <s v="May"/>
    <s v="  1,074 "/>
    <n v="2877"/>
    <s v="Net"/>
    <n v="11.4"/>
    <n v="16.3"/>
    <n v="4.9000000000000004"/>
    <n v="0.49000000000000005"/>
    <s v="Doug"/>
    <x v="2"/>
    <s v="AZ"/>
  </r>
  <r>
    <s v="May"/>
    <s v="  1,075 "/>
    <n v="1109"/>
    <s v="Chlorine Test Kit"/>
    <n v="3"/>
    <n v="8"/>
    <n v="5"/>
    <n v="0.5"/>
    <s v="Hellen"/>
    <x v="3"/>
    <s v="CA"/>
  </r>
  <r>
    <s v="May"/>
    <s v="  1,076 "/>
    <n v="1109"/>
    <s v="Chlorine Test Kit"/>
    <n v="3"/>
    <n v="8"/>
    <n v="5"/>
    <n v="0.5"/>
    <s v="Juan"/>
    <x v="1"/>
    <s v="AZ"/>
  </r>
  <r>
    <s v="May"/>
    <s v="  1,077 "/>
    <n v="9822"/>
    <s v="Pool Cover"/>
    <n v="58.3"/>
    <n v="98.4"/>
    <n v="40.100000000000009"/>
    <n v="8.0200000000000014"/>
    <s v="Hellen"/>
    <x v="3"/>
    <s v="AZ"/>
  </r>
  <r>
    <s v="May"/>
    <s v="  1,078 "/>
    <n v="2877"/>
    <s v="Net"/>
    <n v="11.4"/>
    <n v="16.3"/>
    <n v="4.9000000000000004"/>
    <n v="0.49000000000000005"/>
    <s v="Juan"/>
    <x v="1"/>
    <s v="NV"/>
  </r>
  <r>
    <s v="June"/>
    <s v="  1,079 "/>
    <n v="2877"/>
    <s v="Net"/>
    <n v="11.4"/>
    <n v="16.3"/>
    <n v="4.9000000000000004"/>
    <n v="0.49000000000000005"/>
    <s v="Juan"/>
    <x v="1"/>
    <s v="NM"/>
  </r>
  <r>
    <s v="June"/>
    <s v="  1,080 "/>
    <n v="4421"/>
    <s v="Skimmer"/>
    <n v="45"/>
    <n v="87"/>
    <n v="42"/>
    <n v="8.4"/>
    <s v="Doug"/>
    <x v="2"/>
    <s v="CA"/>
  </r>
  <r>
    <s v="June"/>
    <s v="  1,081 "/>
    <n v="6119"/>
    <s v="Algea Killer 8 oz"/>
    <n v="9"/>
    <n v="14"/>
    <n v="5"/>
    <n v="0.5"/>
    <s v="Doug"/>
    <x v="2"/>
    <s v="UT"/>
  </r>
  <r>
    <s v="June"/>
    <s v="  1,082 "/>
    <n v="1109"/>
    <s v="Chlorine Test Kit"/>
    <n v="3"/>
    <n v="8"/>
    <n v="5"/>
    <n v="0.5"/>
    <s v="Chalie"/>
    <x v="0"/>
    <s v="CA"/>
  </r>
  <r>
    <s v="June"/>
    <s v="  1,083 "/>
    <n v="1109"/>
    <s v="Chlorine Test Kit"/>
    <n v="3"/>
    <n v="8"/>
    <n v="5"/>
    <n v="0.5"/>
    <s v="Chalie"/>
    <x v="0"/>
    <s v="NV"/>
  </r>
  <r>
    <s v="June"/>
    <s v="  1,084 "/>
    <n v="6119"/>
    <s v="Algea Killer 8 oz"/>
    <n v="9"/>
    <n v="14"/>
    <n v="5"/>
    <n v="0.5"/>
    <s v="Chalie"/>
    <x v="0"/>
    <s v="AZ"/>
  </r>
  <r>
    <s v="June"/>
    <s v="  1,085 "/>
    <n v="9822"/>
    <s v="Pool Cover"/>
    <n v="58.3"/>
    <n v="98.4"/>
    <n v="40.100000000000009"/>
    <n v="8.0200000000000014"/>
    <s v="Doug"/>
    <x v="2"/>
    <s v="NV"/>
  </r>
  <r>
    <s v="June"/>
    <s v="  1,086 "/>
    <n v="1109"/>
    <s v="Chlorine Test Kit"/>
    <n v="3"/>
    <n v="8"/>
    <n v="5"/>
    <n v="0.5"/>
    <s v="Hellen"/>
    <x v="3"/>
    <s v="AZ"/>
  </r>
  <r>
    <s v="June"/>
    <s v="  1,087 "/>
    <n v="2499"/>
    <s v="8 ft Hose"/>
    <n v="6.2"/>
    <n v="9.1999999999999993"/>
    <n v="2.9999999999999991"/>
    <n v="0.29999999999999993"/>
    <s v="Chalie"/>
    <x v="0"/>
    <s v="CA"/>
  </r>
  <r>
    <s v="June"/>
    <s v="  1,088 "/>
    <n v="2499"/>
    <s v="8 ft Hose"/>
    <n v="6.2"/>
    <n v="9.1999999999999993"/>
    <n v="2.9999999999999991"/>
    <n v="0.29999999999999993"/>
    <s v="Chalie"/>
    <x v="0"/>
    <s v="NM"/>
  </r>
  <r>
    <s v="June"/>
    <s v="  1,089 "/>
    <n v="6119"/>
    <s v="Algea Killer 8 oz"/>
    <n v="9"/>
    <n v="14"/>
    <n v="5"/>
    <n v="0.5"/>
    <s v="Doug"/>
    <x v="2"/>
    <s v="NV"/>
  </r>
  <r>
    <s v="June"/>
    <s v="  1,090 "/>
    <n v="2877"/>
    <s v="Net"/>
    <n v="11.4"/>
    <n v="16.3"/>
    <n v="4.9000000000000004"/>
    <n v="0.49000000000000005"/>
    <s v="Chalie"/>
    <x v="0"/>
    <s v="CA"/>
  </r>
  <r>
    <s v="June"/>
    <s v="  1,091 "/>
    <n v="2877"/>
    <s v="Net"/>
    <n v="11.4"/>
    <n v="16.3"/>
    <n v="4.9000000000000004"/>
    <n v="0.49000000000000005"/>
    <s v="Hellen"/>
    <x v="3"/>
    <s v="NV"/>
  </r>
  <r>
    <s v="June"/>
    <s v="  1,092 "/>
    <n v="2877"/>
    <s v="Net"/>
    <n v="11.4"/>
    <n v="16.3"/>
    <n v="4.9000000000000004"/>
    <n v="0.49000000000000005"/>
    <s v="Doug"/>
    <x v="2"/>
    <s v="CA"/>
  </r>
  <r>
    <s v="June"/>
    <s v="  1,093 "/>
    <n v="6119"/>
    <s v="Algea Killer 8 oz"/>
    <n v="9"/>
    <n v="14"/>
    <n v="5"/>
    <n v="0.5"/>
    <s v="Juan"/>
    <x v="1"/>
    <s v="AZ"/>
  </r>
  <r>
    <s v="June"/>
    <s v="  1,094 "/>
    <n v="6119"/>
    <s v="Algea Killer 8 oz"/>
    <n v="9"/>
    <n v="14"/>
    <n v="5"/>
    <n v="0.5"/>
    <s v="Doug"/>
    <x v="2"/>
    <s v="CA"/>
  </r>
  <r>
    <s v="June"/>
    <s v="  1,095 "/>
    <n v="2499"/>
    <s v="8 ft Hose"/>
    <n v="6.2"/>
    <n v="9.1999999999999993"/>
    <n v="2.9999999999999991"/>
    <n v="0.29999999999999993"/>
    <s v="Hellen"/>
    <x v="3"/>
    <s v="AZ"/>
  </r>
  <r>
    <s v="June"/>
    <s v="  1,096 "/>
    <n v="6119"/>
    <s v="Algea Killer 8 oz"/>
    <n v="9"/>
    <n v="14"/>
    <n v="5"/>
    <n v="0.5"/>
    <s v="Doug"/>
    <x v="2"/>
    <s v="AZ"/>
  </r>
  <r>
    <s v="June"/>
    <s v="  1,097 "/>
    <n v="9212"/>
    <s v="1 Gal Muratic Acid"/>
    <n v="4"/>
    <n v="7"/>
    <n v="3"/>
    <n v="0.30000000000000004"/>
    <s v="Hellen"/>
    <x v="3"/>
    <s v="NV"/>
  </r>
  <r>
    <s v="June"/>
    <s v="  1,098 "/>
    <n v="2877"/>
    <s v="Net"/>
    <n v="11.4"/>
    <n v="16.3"/>
    <n v="4.9000000000000004"/>
    <n v="0.49000000000000005"/>
    <s v="Juan"/>
    <x v="1"/>
    <s v="NM"/>
  </r>
  <r>
    <s v="July"/>
    <s v="  1,099 "/>
    <n v="2877"/>
    <s v="Net"/>
    <n v="11.4"/>
    <n v="16.3"/>
    <n v="4.9000000000000004"/>
    <n v="0.49000000000000005"/>
    <s v="Doug"/>
    <x v="2"/>
    <s v="CA"/>
  </r>
  <r>
    <s v="July"/>
    <s v="  1,100 "/>
    <n v="6119"/>
    <s v="Algea Killer 8 oz"/>
    <n v="9"/>
    <n v="14"/>
    <n v="5"/>
    <n v="0.5"/>
    <s v="Chalie"/>
    <x v="0"/>
    <s v="UT"/>
  </r>
  <r>
    <s v="July"/>
    <s v="  1,101 "/>
    <n v="2499"/>
    <s v="8 ft Hose"/>
    <n v="6.2"/>
    <n v="9.1999999999999993"/>
    <n v="2.9999999999999991"/>
    <n v="0.29999999999999993"/>
    <s v="Doug"/>
    <x v="2"/>
    <s v="CA"/>
  </r>
  <r>
    <s v="July"/>
    <s v="  1,102 "/>
    <n v="2242"/>
    <s v="AutoVac"/>
    <n v="60"/>
    <n v="124"/>
    <n v="64"/>
    <n v="12.8"/>
    <s v="Juan"/>
    <x v="1"/>
    <s v="NV"/>
  </r>
  <r>
    <s v="July"/>
    <s v="  1,103 "/>
    <n v="2877"/>
    <s v="Net"/>
    <n v="11.4"/>
    <n v="16.3"/>
    <n v="4.9000000000000004"/>
    <n v="0.49000000000000005"/>
    <s v="Juan"/>
    <x v="1"/>
    <s v="AZ"/>
  </r>
  <r>
    <s v="July"/>
    <s v="  1,104 "/>
    <n v="2877"/>
    <s v="Net"/>
    <n v="11.4"/>
    <n v="16.3"/>
    <n v="4.9000000000000004"/>
    <n v="0.49000000000000005"/>
    <s v="Doug"/>
    <x v="2"/>
    <s v="NV"/>
  </r>
  <r>
    <s v="July"/>
    <s v="  1,105 "/>
    <n v="2499"/>
    <s v="8 ft Hose"/>
    <n v="6.2"/>
    <n v="9.1999999999999993"/>
    <n v="2.9999999999999991"/>
    <n v="0.29999999999999993"/>
    <s v="Juan"/>
    <x v="1"/>
    <s v="AZ"/>
  </r>
  <r>
    <s v="July"/>
    <s v="  1,106 "/>
    <n v="9822"/>
    <s v="Pool Cover"/>
    <n v="58.3"/>
    <n v="98.4"/>
    <n v="40.100000000000009"/>
    <n v="8.0200000000000014"/>
    <s v="Juan"/>
    <x v="1"/>
    <s v="CA"/>
  </r>
  <r>
    <s v="July"/>
    <s v="  1,107 "/>
    <n v="1109"/>
    <s v="Chlorine Test Kit"/>
    <n v="3"/>
    <n v="8"/>
    <n v="5"/>
    <n v="0.5"/>
    <s v="Hellen"/>
    <x v="3"/>
    <s v="NM"/>
  </r>
  <r>
    <s v="July"/>
    <s v="  1,108 "/>
    <n v="9822"/>
    <s v="Pool Cover"/>
    <n v="58.3"/>
    <n v="98.4"/>
    <n v="40.100000000000009"/>
    <n v="8.0200000000000014"/>
    <s v="Doug"/>
    <x v="2"/>
    <s v="NV"/>
  </r>
  <r>
    <s v="July"/>
    <s v="  1,109 "/>
    <n v="8722"/>
    <s v="Water Pump"/>
    <n v="344"/>
    <n v="502"/>
    <n v="158"/>
    <n v="31.6"/>
    <s v="Juan"/>
    <x v="1"/>
    <s v="CA"/>
  </r>
  <r>
    <s v="July"/>
    <s v="  1,110 "/>
    <n v="8722"/>
    <s v="Water Pump"/>
    <n v="344"/>
    <n v="502"/>
    <n v="158"/>
    <n v="31.6"/>
    <s v="Hellen"/>
    <x v="3"/>
    <s v="NV"/>
  </r>
  <r>
    <s v="July"/>
    <s v="  1,111 "/>
    <n v="6622"/>
    <s v="5 Gal Chlorine"/>
    <n v="42"/>
    <n v="77"/>
    <n v="35"/>
    <n v="7"/>
    <s v="Hellen"/>
    <x v="3"/>
    <s v="CA"/>
  </r>
  <r>
    <s v="July"/>
    <s v="  1,112 "/>
    <n v="6622"/>
    <s v="5 Gal Chlorine"/>
    <n v="42"/>
    <n v="77"/>
    <n v="35"/>
    <n v="7"/>
    <s v="Doug"/>
    <x v="2"/>
    <s v="AZ"/>
  </r>
  <r>
    <s v="July"/>
    <s v="  1,113 "/>
    <n v="9822"/>
    <s v="Pool Cover"/>
    <n v="58.3"/>
    <n v="98.4"/>
    <n v="40.100000000000009"/>
    <n v="8.0200000000000014"/>
    <s v="Chalie"/>
    <x v="0"/>
    <s v="CA"/>
  </r>
  <r>
    <s v="July"/>
    <s v="  1,114 "/>
    <n v="2242"/>
    <s v="AutoVac"/>
    <n v="60"/>
    <n v="124"/>
    <n v="64"/>
    <n v="12.8"/>
    <s v="Juan"/>
    <x v="1"/>
    <s v="AZ"/>
  </r>
  <r>
    <s v="July"/>
    <s v="  1,115 "/>
    <n v="8722"/>
    <s v="Water Pump"/>
    <n v="344"/>
    <n v="502"/>
    <n v="158"/>
    <n v="31.6"/>
    <s v="Chalie"/>
    <x v="0"/>
    <s v="AZ"/>
  </r>
  <r>
    <s v="July"/>
    <s v="  1,116 "/>
    <n v="6622"/>
    <s v="5 Gal Chlorine"/>
    <n v="42"/>
    <n v="77"/>
    <n v="35"/>
    <n v="7"/>
    <s v="Doug"/>
    <x v="2"/>
    <s v="NV"/>
  </r>
  <r>
    <s v="July"/>
    <s v="  1,117 "/>
    <n v="8722"/>
    <s v="Water Pump"/>
    <n v="344"/>
    <n v="502"/>
    <n v="158"/>
    <n v="31.6"/>
    <s v="Hellen"/>
    <x v="3"/>
    <s v="NM"/>
  </r>
  <r>
    <s v="July"/>
    <s v="  1,118 "/>
    <n v="9822"/>
    <s v="Pool Cover"/>
    <n v="58.3"/>
    <n v="98.4"/>
    <n v="40.100000000000009"/>
    <n v="8.0200000000000014"/>
    <s v="Juan"/>
    <x v="1"/>
    <s v="CA"/>
  </r>
  <r>
    <s v="July"/>
    <s v="  1,119 "/>
    <n v="2242"/>
    <s v="AutoVac"/>
    <n v="60"/>
    <n v="124"/>
    <n v="64"/>
    <n v="12.8"/>
    <s v="Chalie"/>
    <x v="0"/>
    <s v="UT"/>
  </r>
  <r>
    <s v="July"/>
    <s v="  1,120 "/>
    <n v="2242"/>
    <s v="AutoVac"/>
    <n v="60"/>
    <n v="124"/>
    <n v="64"/>
    <n v="12.8"/>
    <s v="Doug"/>
    <x v="2"/>
    <s v="CA"/>
  </r>
  <r>
    <s v="July"/>
    <s v="  1,121 "/>
    <n v="4421"/>
    <s v="Skimmer"/>
    <n v="45"/>
    <n v="87"/>
    <n v="42"/>
    <n v="8.4"/>
    <s v="Doug"/>
    <x v="2"/>
    <s v="NV"/>
  </r>
  <r>
    <s v="July"/>
    <s v="  1,122 "/>
    <n v="8722"/>
    <s v="Water Pump"/>
    <n v="344"/>
    <n v="502"/>
    <n v="158"/>
    <n v="31.6"/>
    <s v="Doug"/>
    <x v="2"/>
    <s v="AZ"/>
  </r>
  <r>
    <s v="July"/>
    <s v="  1,123 "/>
    <n v="9822"/>
    <s v="Pool Cover"/>
    <n v="58.3"/>
    <n v="98.4"/>
    <n v="40.100000000000009"/>
    <n v="8.0200000000000014"/>
    <s v="Doug"/>
    <x v="2"/>
    <s v="NV"/>
  </r>
  <r>
    <s v="July"/>
    <s v="  1,124 "/>
    <n v="4421"/>
    <s v="Skimmer"/>
    <n v="45"/>
    <n v="87"/>
    <n v="42"/>
    <n v="8.4"/>
    <s v="Doug"/>
    <x v="2"/>
    <s v="AZ"/>
  </r>
  <r>
    <s v="Aug"/>
    <s v="  1,125 "/>
    <n v="2242"/>
    <s v="AutoVac"/>
    <n v="60"/>
    <n v="124"/>
    <n v="64"/>
    <n v="12.8"/>
    <s v="Doug"/>
    <x v="2"/>
    <s v="CA"/>
  </r>
  <r>
    <s v="Aug"/>
    <s v="  1,126 "/>
    <n v="9212"/>
    <s v="1 Gal Muratic Acid"/>
    <n v="4"/>
    <n v="7"/>
    <n v="3"/>
    <n v="0.30000000000000004"/>
    <s v="Doug"/>
    <x v="2"/>
    <s v="NM"/>
  </r>
  <r>
    <s v="Aug"/>
    <s v="  1,127 "/>
    <n v="8722"/>
    <s v="Water Pump"/>
    <n v="344"/>
    <n v="502"/>
    <n v="158"/>
    <n v="31.6"/>
    <s v="Chalie"/>
    <x v="0"/>
    <s v="NV"/>
  </r>
  <r>
    <s v="Aug"/>
    <s v="  1,128 "/>
    <n v="6622"/>
    <s v="5 Gal Chlorine"/>
    <n v="42"/>
    <n v="77"/>
    <n v="35"/>
    <n v="7"/>
    <s v="Juan"/>
    <x v="1"/>
    <s v="CA"/>
  </r>
  <r>
    <s v="Aug"/>
    <s v="  1,129 "/>
    <n v="9822"/>
    <s v="Pool Cover"/>
    <n v="58.3"/>
    <n v="98.4"/>
    <n v="40.100000000000009"/>
    <n v="8.0200000000000014"/>
    <s v="Hellen"/>
    <x v="3"/>
    <s v="NV"/>
  </r>
  <r>
    <s v="Aug"/>
    <s v="  1,130 "/>
    <n v="4421"/>
    <s v="Skimmer"/>
    <n v="45"/>
    <n v="87"/>
    <n v="42"/>
    <n v="8.4"/>
    <s v="Hellen"/>
    <x v="3"/>
    <s v="CA"/>
  </r>
  <r>
    <s v="Aug"/>
    <s v="  1,131 "/>
    <n v="9212"/>
    <s v="1 Gal Muratic Acid"/>
    <n v="4"/>
    <n v="7"/>
    <n v="3"/>
    <n v="0.30000000000000004"/>
    <s v="Hellen"/>
    <x v="3"/>
    <s v="AZ"/>
  </r>
  <r>
    <s v="Aug"/>
    <s v="  1,132 "/>
    <n v="9212"/>
    <s v="1 Gal Muratic Acid"/>
    <n v="4"/>
    <n v="7"/>
    <n v="3"/>
    <n v="0.30000000000000004"/>
    <s v="Hellen"/>
    <x v="3"/>
    <s v="CA"/>
  </r>
  <r>
    <s v="Aug"/>
    <s v="  1,133 "/>
    <n v="9822"/>
    <s v="Pool Cover"/>
    <n v="58.3"/>
    <n v="98.4"/>
    <n v="40.100000000000009"/>
    <n v="8.0200000000000014"/>
    <s v="Chalie"/>
    <x v="0"/>
    <s v="AZ"/>
  </r>
  <r>
    <s v="Aug"/>
    <s v="  1,134 "/>
    <n v="9822"/>
    <s v="Pool Cover"/>
    <n v="58.3"/>
    <n v="98.4"/>
    <n v="40.100000000000009"/>
    <n v="8.0200000000000014"/>
    <s v="Doug"/>
    <x v="2"/>
    <s v="AZ"/>
  </r>
  <r>
    <s v="Aug"/>
    <s v="  1,135 "/>
    <n v="8722"/>
    <s v="Water Pump"/>
    <n v="344"/>
    <n v="502"/>
    <n v="158"/>
    <n v="31.6"/>
    <s v="Chalie"/>
    <x v="0"/>
    <s v="NV"/>
  </r>
  <r>
    <s v="Aug"/>
    <s v="  1,136 "/>
    <n v="2242"/>
    <s v="AutoVac"/>
    <n v="60"/>
    <n v="124"/>
    <n v="64"/>
    <n v="12.8"/>
    <s v="Doug"/>
    <x v="2"/>
    <s v="NM"/>
  </r>
  <r>
    <s v="Aug"/>
    <s v="  1,137 "/>
    <n v="9822"/>
    <s v="Pool Cover"/>
    <n v="58.3"/>
    <n v="98.4"/>
    <n v="40.100000000000009"/>
    <n v="8.0200000000000014"/>
    <s v="Juan"/>
    <x v="1"/>
    <s v="CA"/>
  </r>
  <r>
    <s v="Aug"/>
    <s v="  1,138 "/>
    <n v="8722"/>
    <s v="Water Pump"/>
    <n v="344"/>
    <n v="502"/>
    <n v="158"/>
    <n v="31.6"/>
    <s v="Chalie"/>
    <x v="0"/>
    <s v="UT"/>
  </r>
  <r>
    <s v="Aug"/>
    <s v="  1,139 "/>
    <n v="4421"/>
    <s v="Skimmer"/>
    <n v="45"/>
    <n v="87"/>
    <n v="42"/>
    <n v="8.4"/>
    <s v="Doug"/>
    <x v="2"/>
    <s v="CA"/>
  </r>
  <r>
    <s v="Aug"/>
    <s v="  1,140 "/>
    <n v="4421"/>
    <s v="Skimmer"/>
    <n v="45"/>
    <n v="87"/>
    <n v="42"/>
    <n v="8.4"/>
    <s v="Juan"/>
    <x v="1"/>
    <s v="NV"/>
  </r>
  <r>
    <s v="Aug"/>
    <s v="  1,141 "/>
    <n v="9212"/>
    <s v="1 Gal Muratic Acid"/>
    <n v="4"/>
    <n v="7"/>
    <n v="3"/>
    <n v="0.30000000000000004"/>
    <s v="Juan"/>
    <x v="1"/>
    <s v="AZ"/>
  </r>
  <r>
    <s v="Sept"/>
    <s v="  1,142 "/>
    <n v="2242"/>
    <s v="AutoVac"/>
    <n v="60"/>
    <n v="124"/>
    <n v="64"/>
    <n v="12.8"/>
    <s v="Juan"/>
    <x v="1"/>
    <s v="NV"/>
  </r>
  <r>
    <s v="Sept"/>
    <s v="  1,143 "/>
    <n v="9822"/>
    <s v="Pool Cover"/>
    <n v="58.3"/>
    <n v="98.4"/>
    <n v="40.100000000000009"/>
    <n v="8.0200000000000014"/>
    <s v="Hellen"/>
    <x v="3"/>
    <s v="AZ"/>
  </r>
  <r>
    <s v="Sept"/>
    <s v="  1,144 "/>
    <n v="2242"/>
    <s v="AutoVac"/>
    <n v="60"/>
    <n v="124"/>
    <n v="64"/>
    <n v="12.8"/>
    <s v="Hellen"/>
    <x v="3"/>
    <s v="CA"/>
  </r>
  <r>
    <s v="Sept"/>
    <s v="  1,145 "/>
    <n v="4421"/>
    <s v="Skimmer"/>
    <n v="45"/>
    <n v="87"/>
    <n v="42"/>
    <n v="8.4"/>
    <s v="Hellen"/>
    <x v="3"/>
    <s v="NM"/>
  </r>
  <r>
    <s v="Sept"/>
    <s v="  1,146 "/>
    <n v="8722"/>
    <s v="Water Pump"/>
    <n v="344"/>
    <n v="502"/>
    <n v="158"/>
    <n v="31.6"/>
    <s v="Hellen"/>
    <x v="3"/>
    <s v="NV"/>
  </r>
  <r>
    <s v="Sept"/>
    <s v="  1,147 "/>
    <n v="9822"/>
    <s v="Pool Cover"/>
    <n v="58.3"/>
    <n v="98.4"/>
    <n v="40.100000000000009"/>
    <n v="8.0200000000000014"/>
    <s v="Chalie"/>
    <x v="0"/>
    <s v="CA"/>
  </r>
  <r>
    <s v="Sept"/>
    <s v="  1,148 "/>
    <n v="9212"/>
    <s v="1 Gal Muratic Acid"/>
    <n v="4"/>
    <n v="7"/>
    <n v="3"/>
    <n v="0.30000000000000004"/>
    <s v="Doug"/>
    <x v="2"/>
    <s v="AZ"/>
  </r>
  <r>
    <s v="Sept"/>
    <s v="  1,149 "/>
    <n v="8722"/>
    <s v="Water Pump"/>
    <n v="344"/>
    <n v="502"/>
    <n v="158"/>
    <n v="31.6"/>
    <s v="Chalie"/>
    <x v="0"/>
    <s v="AZ"/>
  </r>
  <r>
    <s v="Oct"/>
    <s v="  1,150 "/>
    <n v="2242"/>
    <s v="AutoVac"/>
    <n v="60"/>
    <n v="124"/>
    <n v="64"/>
    <n v="12.8"/>
    <s v="Doug"/>
    <x v="2"/>
    <s v="UT"/>
  </r>
  <r>
    <s v="Oct"/>
    <s v="  1,151 "/>
    <n v="2242"/>
    <s v="AutoVac"/>
    <n v="60"/>
    <n v="124"/>
    <n v="64"/>
    <n v="12.8"/>
    <s v="Juan"/>
    <x v="1"/>
    <s v="CA"/>
  </r>
  <r>
    <s v="Oct"/>
    <s v="  1,152 "/>
    <n v="4421"/>
    <s v="Skimmer"/>
    <n v="45"/>
    <n v="87"/>
    <n v="42"/>
    <n v="8.4"/>
    <s v="Chalie"/>
    <x v="0"/>
    <s v="NV"/>
  </r>
  <r>
    <s v="Oct"/>
    <s v="  1,153 "/>
    <n v="8722"/>
    <s v="Water Pump"/>
    <n v="344"/>
    <n v="502"/>
    <n v="158"/>
    <n v="31.6"/>
    <s v="Doug"/>
    <x v="2"/>
    <s v="AZ"/>
  </r>
  <r>
    <s v="Oct"/>
    <s v="  1,154 "/>
    <n v="9822"/>
    <s v="Pool Cover"/>
    <n v="58.3"/>
    <n v="98.4"/>
    <n v="40.100000000000009"/>
    <n v="8.0200000000000014"/>
    <s v="Juan"/>
    <x v="1"/>
    <s v="NV"/>
  </r>
  <r>
    <s v="Oct"/>
    <s v="  1,155 "/>
    <n v="4421"/>
    <s v="Skimmer"/>
    <n v="45"/>
    <n v="87"/>
    <n v="42"/>
    <n v="8.4"/>
    <s v="Doug"/>
    <x v="2"/>
    <s v="AZ"/>
  </r>
  <r>
    <s v="Oct"/>
    <s v="  1,156 "/>
    <n v="2242"/>
    <s v="AutoVac"/>
    <n v="60"/>
    <n v="124"/>
    <n v="64"/>
    <n v="12.8"/>
    <s v="Doug"/>
    <x v="2"/>
    <s v="CA"/>
  </r>
  <r>
    <s v="Oct"/>
    <s v="  1,157 "/>
    <n v="9212"/>
    <s v="1 Gal Muratic Acid"/>
    <n v="4"/>
    <n v="7"/>
    <n v="3"/>
    <n v="0.30000000000000004"/>
    <s v="Doug"/>
    <x v="2"/>
    <s v="NM"/>
  </r>
  <r>
    <s v="Nov"/>
    <s v="  1,158 "/>
    <n v="8722"/>
    <s v="Water Pump"/>
    <n v="344"/>
    <n v="502"/>
    <n v="158"/>
    <n v="31.6"/>
    <s v="Chalie"/>
    <x v="0"/>
    <s v="NV"/>
  </r>
  <r>
    <s v="Nov"/>
    <s v="  1,159 "/>
    <n v="6622"/>
    <s v="5 Gal Chlorine"/>
    <n v="42"/>
    <n v="77"/>
    <n v="35"/>
    <n v="7"/>
    <s v="Doug"/>
    <x v="2"/>
    <s v="CA"/>
  </r>
  <r>
    <s v="Nov"/>
    <s v="  1,160 "/>
    <n v="9822"/>
    <s v="Pool Cover"/>
    <n v="58.3"/>
    <n v="98.4"/>
    <n v="40.100000000000009"/>
    <n v="8.0200000000000014"/>
    <s v="Hellen"/>
    <x v="3"/>
    <s v="NV"/>
  </r>
  <r>
    <s v="Nov"/>
    <s v="  1,161 "/>
    <n v="4421"/>
    <s v="Skimmer"/>
    <n v="45"/>
    <n v="87"/>
    <n v="42"/>
    <n v="8.4"/>
    <s v="Juan"/>
    <x v="1"/>
    <s v="CA"/>
  </r>
  <r>
    <s v="Nov"/>
    <s v="  1,162 "/>
    <n v="9212"/>
    <s v="1 Gal Muratic Acid"/>
    <n v="4"/>
    <n v="7"/>
    <n v="3"/>
    <n v="0.30000000000000004"/>
    <s v="Chalie"/>
    <x v="0"/>
    <s v="AZ"/>
  </r>
  <r>
    <s v="Nov"/>
    <s v="  1,163 "/>
    <n v="9212"/>
    <s v="1 Gal Muratic Acid"/>
    <n v="4"/>
    <n v="7"/>
    <n v="3"/>
    <n v="0.30000000000000004"/>
    <s v="Doug"/>
    <x v="2"/>
    <s v="CA"/>
  </r>
  <r>
    <s v="Nov"/>
    <s v="  1,164 "/>
    <n v="9822"/>
    <s v="Pool Cover"/>
    <n v="58.3"/>
    <n v="98.4"/>
    <n v="40.100000000000009"/>
    <n v="8.0200000000000014"/>
    <s v="Doug"/>
    <x v="2"/>
    <s v="AZ"/>
  </r>
  <r>
    <s v="Nov"/>
    <s v="  1,165 "/>
    <n v="9822"/>
    <s v="Pool Cover"/>
    <n v="58.3"/>
    <n v="98.4"/>
    <n v="40.100000000000009"/>
    <n v="8.0200000000000014"/>
    <s v="Doug"/>
    <x v="2"/>
    <s v="AZ"/>
  </r>
  <r>
    <s v="Nov"/>
    <s v="  1,166 "/>
    <n v="8722"/>
    <s v="Water Pump"/>
    <n v="344"/>
    <n v="502"/>
    <n v="158"/>
    <n v="31.6"/>
    <s v="Doug"/>
    <x v="2"/>
    <s v="NV"/>
  </r>
  <r>
    <s v="Dec"/>
    <s v="  1,167 "/>
    <n v="2242"/>
    <s v="AutoVac"/>
    <n v="60"/>
    <n v="124"/>
    <n v="64"/>
    <n v="12.8"/>
    <s v="Doug"/>
    <x v="2"/>
    <s v="NM"/>
  </r>
  <r>
    <s v="Dec"/>
    <s v="  1,168 "/>
    <n v="9822"/>
    <s v="Pool Cover"/>
    <n v="58.3"/>
    <n v="98.4"/>
    <n v="40.100000000000009"/>
    <n v="8.0200000000000014"/>
    <s v="Doug"/>
    <x v="2"/>
    <s v="CA"/>
  </r>
  <r>
    <s v="Dec"/>
    <s v="  1,169 "/>
    <n v="8722"/>
    <s v="Water Pump"/>
    <n v="344"/>
    <n v="502"/>
    <n v="158"/>
    <n v="31.6"/>
    <s v="Doug"/>
    <x v="2"/>
    <s v="UT"/>
  </r>
  <r>
    <s v="Dec"/>
    <s v="  1,170 "/>
    <n v="4421"/>
    <s v="Skimmer"/>
    <n v="45"/>
    <n v="87"/>
    <n v="42"/>
    <n v="8.4"/>
    <s v="Chalie"/>
    <x v="0"/>
    <s v="CA"/>
  </r>
  <r>
    <s v="Dec"/>
    <s v="  1,171 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BB275C-3224-4BAA-9105-D13CAE0A71E5}" name="PivotTable1" cacheId="174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2">
  <location ref="A3:B8" firstHeaderRow="1" firstDataRow="1" firstDataCol="1"/>
  <pivotFields count="1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164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3"/>
        <item x="2"/>
        <item t="default"/>
      </items>
    </pivotField>
    <pivotField compact="0" outline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164"/>
  </dataFields>
  <formats count="1">
    <format dxfId="0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/>
  <cols>
    <col min="1" max="1" width="21.140625" customWidth="1"/>
    <col min="2" max="2" width="12.85546875" customWidth="1"/>
    <col min="4" max="4" width="12.7109375" customWidth="1"/>
    <col min="7" max="7" width="9.140625" style="8"/>
    <col min="8" max="8" width="24.5703125" customWidth="1"/>
    <col min="11" max="11" width="12.85546875" customWidth="1"/>
    <col min="13" max="13" width="14.7109375" customWidth="1"/>
  </cols>
  <sheetData>
    <row r="1" spans="1:11" s="4" customFormat="1" ht="5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1" t="s">
        <v>11</v>
      </c>
      <c r="B2" s="1" t="s">
        <v>12</v>
      </c>
      <c r="C2" s="1">
        <v>9822</v>
      </c>
      <c r="D2" s="1" t="s">
        <v>13</v>
      </c>
      <c r="E2" s="1">
        <v>58.3</v>
      </c>
      <c r="F2" s="1">
        <v>98.4</v>
      </c>
      <c r="G2" s="7">
        <f>F2-E2</f>
        <v>40.100000000000009</v>
      </c>
      <c r="H2" s="2">
        <f>IF(F2&lt;50,0.1*G2,0.2*G2)</f>
        <v>8.0200000000000014</v>
      </c>
      <c r="I2" s="1" t="s">
        <v>14</v>
      </c>
      <c r="J2" s="1" t="s">
        <v>15</v>
      </c>
      <c r="K2" s="1" t="s">
        <v>16</v>
      </c>
    </row>
    <row r="3" spans="1:11" ht="30">
      <c r="A3" s="1" t="s">
        <v>11</v>
      </c>
      <c r="B3" s="1" t="s">
        <v>17</v>
      </c>
      <c r="C3" s="1">
        <v>2877</v>
      </c>
      <c r="D3" s="1" t="s">
        <v>18</v>
      </c>
      <c r="E3" s="1">
        <v>11.4</v>
      </c>
      <c r="F3" s="1">
        <v>16.3</v>
      </c>
      <c r="G3" s="7">
        <f>F3-E3</f>
        <v>4.9000000000000004</v>
      </c>
      <c r="H3" s="2">
        <f>IF(F3&lt;50,0.1*G3,0.2*G3)</f>
        <v>0.49000000000000005</v>
      </c>
      <c r="I3" s="1" t="s">
        <v>19</v>
      </c>
      <c r="J3" s="1" t="s">
        <v>20</v>
      </c>
      <c r="K3" s="1" t="s">
        <v>21</v>
      </c>
    </row>
    <row r="4" spans="1:11">
      <c r="A4" s="1" t="s">
        <v>11</v>
      </c>
      <c r="B4" s="1" t="s">
        <v>22</v>
      </c>
      <c r="C4" s="1">
        <v>2499</v>
      </c>
      <c r="D4" s="1" t="s">
        <v>23</v>
      </c>
      <c r="E4" s="1">
        <v>6.2</v>
      </c>
      <c r="F4" s="1">
        <v>9.1999999999999993</v>
      </c>
      <c r="G4" s="7">
        <f>F4-E4</f>
        <v>2.9999999999999991</v>
      </c>
      <c r="H4" s="2">
        <f>IF(F4&lt;50,0.1*G4,0.2*G4)</f>
        <v>0.29999999999999993</v>
      </c>
      <c r="I4" s="1" t="s">
        <v>24</v>
      </c>
      <c r="J4" s="1" t="s">
        <v>25</v>
      </c>
      <c r="K4" s="1" t="s">
        <v>26</v>
      </c>
    </row>
    <row r="5" spans="1:11">
      <c r="A5" s="1" t="s">
        <v>11</v>
      </c>
      <c r="B5" s="1" t="s">
        <v>27</v>
      </c>
      <c r="C5" s="1">
        <v>8722</v>
      </c>
      <c r="D5" s="1" t="s">
        <v>28</v>
      </c>
      <c r="E5" s="1">
        <v>344</v>
      </c>
      <c r="F5" s="1">
        <v>502</v>
      </c>
      <c r="G5" s="7">
        <f>F5-E5</f>
        <v>158</v>
      </c>
      <c r="H5" s="2">
        <f>IF(F5&lt;50,0.1*G5,0.2*G5)</f>
        <v>31.6</v>
      </c>
      <c r="I5" s="1" t="s">
        <v>14</v>
      </c>
      <c r="J5" s="1" t="s">
        <v>15</v>
      </c>
      <c r="K5" s="1" t="s">
        <v>26</v>
      </c>
    </row>
    <row r="6" spans="1:11" ht="30">
      <c r="A6" s="1" t="s">
        <v>11</v>
      </c>
      <c r="B6" s="1" t="s">
        <v>29</v>
      </c>
      <c r="C6" s="1">
        <v>1109</v>
      </c>
      <c r="D6" s="1" t="s">
        <v>30</v>
      </c>
      <c r="E6" s="1">
        <v>3</v>
      </c>
      <c r="F6" s="1">
        <v>8</v>
      </c>
      <c r="G6" s="7">
        <f>F6-E6</f>
        <v>5</v>
      </c>
      <c r="H6" s="2">
        <f>IF(F6&lt;50,0.1*G6,0.2*G6)</f>
        <v>0.5</v>
      </c>
      <c r="I6" s="1" t="s">
        <v>24</v>
      </c>
      <c r="J6" s="1" t="s">
        <v>25</v>
      </c>
      <c r="K6" s="1" t="s">
        <v>26</v>
      </c>
    </row>
    <row r="7" spans="1:11">
      <c r="A7" s="1" t="s">
        <v>11</v>
      </c>
      <c r="B7" s="1" t="s">
        <v>31</v>
      </c>
      <c r="C7" s="1">
        <v>9822</v>
      </c>
      <c r="D7" s="1" t="s">
        <v>13</v>
      </c>
      <c r="E7" s="1">
        <v>58.3</v>
      </c>
      <c r="F7" s="1">
        <v>98.4</v>
      </c>
      <c r="G7" s="7">
        <f>F7-E7</f>
        <v>40.100000000000009</v>
      </c>
      <c r="H7" s="2">
        <f>IF(F7&lt;50,0.1*G7,0.2*G7)</f>
        <v>8.0200000000000014</v>
      </c>
      <c r="I7" s="1" t="s">
        <v>24</v>
      </c>
      <c r="J7" s="1" t="s">
        <v>25</v>
      </c>
      <c r="K7" s="1" t="s">
        <v>26</v>
      </c>
    </row>
    <row r="8" spans="1:11" ht="30">
      <c r="A8" s="1" t="s">
        <v>11</v>
      </c>
      <c r="B8" s="1" t="s">
        <v>32</v>
      </c>
      <c r="C8" s="1">
        <v>1109</v>
      </c>
      <c r="D8" s="1" t="s">
        <v>30</v>
      </c>
      <c r="E8" s="1">
        <v>3</v>
      </c>
      <c r="F8" s="1">
        <v>8</v>
      </c>
      <c r="G8" s="7">
        <f>F8-E8</f>
        <v>5</v>
      </c>
      <c r="H8" s="2">
        <f>IF(F8&lt;50,0.1*G8,0.2*G8)</f>
        <v>0.5</v>
      </c>
      <c r="I8" s="1" t="s">
        <v>33</v>
      </c>
      <c r="J8" s="1" t="s">
        <v>34</v>
      </c>
      <c r="K8" s="1" t="s">
        <v>16</v>
      </c>
    </row>
    <row r="9" spans="1:11">
      <c r="A9" s="1" t="s">
        <v>11</v>
      </c>
      <c r="B9" s="1" t="s">
        <v>35</v>
      </c>
      <c r="C9" s="1">
        <v>2877</v>
      </c>
      <c r="D9" s="1" t="s">
        <v>18</v>
      </c>
      <c r="E9" s="1">
        <v>11.4</v>
      </c>
      <c r="F9" s="1">
        <v>16.3</v>
      </c>
      <c r="G9" s="7">
        <f>F9-E9</f>
        <v>4.9000000000000004</v>
      </c>
      <c r="H9" s="2">
        <f>IF(F9&lt;50,0.1*G9,0.2*G9)</f>
        <v>0.49000000000000005</v>
      </c>
      <c r="I9" s="1" t="s">
        <v>24</v>
      </c>
      <c r="J9" s="1" t="s">
        <v>25</v>
      </c>
      <c r="K9" s="1" t="s">
        <v>16</v>
      </c>
    </row>
    <row r="10" spans="1:11" ht="30">
      <c r="A10" s="1" t="s">
        <v>11</v>
      </c>
      <c r="B10" s="1" t="s">
        <v>36</v>
      </c>
      <c r="C10" s="1">
        <v>1109</v>
      </c>
      <c r="D10" s="1" t="s">
        <v>30</v>
      </c>
      <c r="E10" s="1">
        <v>3</v>
      </c>
      <c r="F10" s="1">
        <v>8</v>
      </c>
      <c r="G10" s="7">
        <f>F10-E10</f>
        <v>5</v>
      </c>
      <c r="H10" s="2">
        <f>IF(F10&lt;50,0.1*G10,0.2*G10)</f>
        <v>0.5</v>
      </c>
      <c r="I10" s="1" t="s">
        <v>24</v>
      </c>
      <c r="J10" s="1" t="s">
        <v>25</v>
      </c>
      <c r="K10" s="1" t="s">
        <v>26</v>
      </c>
    </row>
    <row r="11" spans="1:11" ht="30">
      <c r="A11" s="1" t="s">
        <v>11</v>
      </c>
      <c r="B11" s="1" t="s">
        <v>37</v>
      </c>
      <c r="C11" s="1">
        <v>2877</v>
      </c>
      <c r="D11" s="1" t="s">
        <v>18</v>
      </c>
      <c r="E11" s="1">
        <v>11.4</v>
      </c>
      <c r="F11" s="1">
        <v>16.3</v>
      </c>
      <c r="G11" s="7">
        <f>F11-E11</f>
        <v>4.9000000000000004</v>
      </c>
      <c r="H11" s="2">
        <f>IF(F11&lt;50,0.1*G11,0.2*G11)</f>
        <v>0.49000000000000005</v>
      </c>
      <c r="I11" s="1" t="s">
        <v>19</v>
      </c>
      <c r="J11" s="1" t="s">
        <v>20</v>
      </c>
      <c r="K11" s="1" t="s">
        <v>38</v>
      </c>
    </row>
    <row r="12" spans="1:11" ht="30">
      <c r="A12" s="1" t="s">
        <v>11</v>
      </c>
      <c r="B12" s="1" t="s">
        <v>39</v>
      </c>
      <c r="C12" s="1">
        <v>2877</v>
      </c>
      <c r="D12" s="1" t="s">
        <v>18</v>
      </c>
      <c r="E12" s="1">
        <v>11.4</v>
      </c>
      <c r="F12" s="1">
        <v>16.3</v>
      </c>
      <c r="G12" s="7">
        <f>F12-E12</f>
        <v>4.9000000000000004</v>
      </c>
      <c r="H12" s="2">
        <f>IF(F12&lt;50,0.1*G12,0.2*G12)</f>
        <v>0.49000000000000005</v>
      </c>
      <c r="I12" s="1" t="s">
        <v>19</v>
      </c>
      <c r="J12" s="1" t="s">
        <v>20</v>
      </c>
      <c r="K12" s="1" t="s">
        <v>26</v>
      </c>
    </row>
    <row r="13" spans="1:11">
      <c r="A13" s="1" t="s">
        <v>11</v>
      </c>
      <c r="B13" s="1" t="s">
        <v>40</v>
      </c>
      <c r="C13" s="1">
        <v>4421</v>
      </c>
      <c r="D13" s="1" t="s">
        <v>41</v>
      </c>
      <c r="E13" s="1">
        <v>45</v>
      </c>
      <c r="F13" s="1">
        <v>87</v>
      </c>
      <c r="G13" s="7">
        <f>F13-E13</f>
        <v>42</v>
      </c>
      <c r="H13" s="2">
        <f>IF(F13&lt;50,0.1*G13,0.2*G13)</f>
        <v>8.4</v>
      </c>
      <c r="I13" s="1" t="s">
        <v>24</v>
      </c>
      <c r="J13" s="1" t="s">
        <v>25</v>
      </c>
      <c r="K13" s="1" t="s">
        <v>16</v>
      </c>
    </row>
    <row r="14" spans="1:11" ht="30">
      <c r="A14" s="1" t="s">
        <v>11</v>
      </c>
      <c r="B14" s="1" t="s">
        <v>42</v>
      </c>
      <c r="C14" s="1">
        <v>9212</v>
      </c>
      <c r="D14" s="1" t="s">
        <v>43</v>
      </c>
      <c r="E14" s="1">
        <v>4</v>
      </c>
      <c r="F14" s="1">
        <v>7</v>
      </c>
      <c r="G14" s="7">
        <f>F14-E14</f>
        <v>3</v>
      </c>
      <c r="H14" s="2">
        <f>IF(F14&lt;50,0.1*G14,0.2*G14)</f>
        <v>0.30000000000000004</v>
      </c>
      <c r="I14" s="1" t="s">
        <v>33</v>
      </c>
      <c r="J14" s="1" t="s">
        <v>34</v>
      </c>
      <c r="K14" s="1" t="s">
        <v>38</v>
      </c>
    </row>
    <row r="15" spans="1:11">
      <c r="A15" s="1" t="s">
        <v>11</v>
      </c>
      <c r="B15" s="1" t="s">
        <v>44</v>
      </c>
      <c r="C15" s="1">
        <v>8722</v>
      </c>
      <c r="D15" s="1" t="s">
        <v>28</v>
      </c>
      <c r="E15" s="1">
        <v>344</v>
      </c>
      <c r="F15" s="1">
        <v>502</v>
      </c>
      <c r="G15" s="7">
        <f>F15-E15</f>
        <v>158</v>
      </c>
      <c r="H15" s="2">
        <f>IF(F15&lt;50,0.1*G15,0.2*G15)</f>
        <v>31.6</v>
      </c>
      <c r="I15" s="1" t="s">
        <v>14</v>
      </c>
      <c r="J15" s="1" t="s">
        <v>15</v>
      </c>
      <c r="K15" s="1" t="s">
        <v>21</v>
      </c>
    </row>
    <row r="16" spans="1:11">
      <c r="A16" s="1" t="s">
        <v>11</v>
      </c>
      <c r="B16" s="1" t="s">
        <v>45</v>
      </c>
      <c r="C16" s="1">
        <v>2877</v>
      </c>
      <c r="D16" s="1" t="s">
        <v>18</v>
      </c>
      <c r="E16" s="1">
        <v>11.4</v>
      </c>
      <c r="F16" s="1">
        <v>16.3</v>
      </c>
      <c r="G16" s="7">
        <f>F16-E16</f>
        <v>4.9000000000000004</v>
      </c>
      <c r="H16" s="2">
        <f>IF(F16&lt;50,0.1*G16,0.2*G16)</f>
        <v>0.49000000000000005</v>
      </c>
      <c r="I16" s="1" t="s">
        <v>33</v>
      </c>
      <c r="J16" s="1" t="s">
        <v>34</v>
      </c>
      <c r="K16" s="1" t="s">
        <v>26</v>
      </c>
    </row>
    <row r="17" spans="1:11">
      <c r="A17" s="1" t="s">
        <v>11</v>
      </c>
      <c r="B17" s="1" t="s">
        <v>46</v>
      </c>
      <c r="C17" s="1">
        <v>2499</v>
      </c>
      <c r="D17" s="1" t="s">
        <v>23</v>
      </c>
      <c r="E17" s="1">
        <v>6.2</v>
      </c>
      <c r="F17" s="1">
        <v>9.1999999999999993</v>
      </c>
      <c r="G17" s="7">
        <f>F17-E17</f>
        <v>2.9999999999999991</v>
      </c>
      <c r="H17" s="2">
        <f>IF(F17&lt;50,0.1*G17,0.2*G17)</f>
        <v>0.29999999999999993</v>
      </c>
      <c r="I17" s="1" t="s">
        <v>24</v>
      </c>
      <c r="J17" s="1" t="s">
        <v>25</v>
      </c>
      <c r="K17" s="1" t="s">
        <v>21</v>
      </c>
    </row>
    <row r="18" spans="1:11" ht="30">
      <c r="A18" s="1" t="s">
        <v>47</v>
      </c>
      <c r="B18" s="1" t="s">
        <v>48</v>
      </c>
      <c r="C18" s="1">
        <v>2242</v>
      </c>
      <c r="D18" s="1" t="s">
        <v>49</v>
      </c>
      <c r="E18" s="1">
        <v>60</v>
      </c>
      <c r="F18" s="1">
        <v>124</v>
      </c>
      <c r="G18" s="7">
        <f>F18-E18</f>
        <v>64</v>
      </c>
      <c r="H18" s="2">
        <f>IF(F18&lt;50,0.1*G18,0.2*G18)</f>
        <v>12.8</v>
      </c>
      <c r="I18" s="1" t="s">
        <v>19</v>
      </c>
      <c r="J18" s="1" t="s">
        <v>20</v>
      </c>
      <c r="K18" s="1" t="s">
        <v>16</v>
      </c>
    </row>
    <row r="19" spans="1:11" ht="30">
      <c r="A19" s="1" t="s">
        <v>47</v>
      </c>
      <c r="B19" s="1" t="s">
        <v>50</v>
      </c>
      <c r="C19" s="1">
        <v>1109</v>
      </c>
      <c r="D19" s="1" t="s">
        <v>30</v>
      </c>
      <c r="E19" s="1">
        <v>3</v>
      </c>
      <c r="F19" s="1">
        <v>8</v>
      </c>
      <c r="G19" s="7">
        <f>F19-E19</f>
        <v>5</v>
      </c>
      <c r="H19" s="2">
        <f>IF(F19&lt;50,0.1*G19,0.2*G19)</f>
        <v>0.5</v>
      </c>
      <c r="I19" s="1" t="s">
        <v>24</v>
      </c>
      <c r="J19" s="1" t="s">
        <v>25</v>
      </c>
      <c r="K19" s="1" t="s">
        <v>21</v>
      </c>
    </row>
    <row r="20" spans="1:11">
      <c r="A20" s="1" t="s">
        <v>47</v>
      </c>
      <c r="B20" s="1" t="s">
        <v>51</v>
      </c>
      <c r="C20" s="1">
        <v>2499</v>
      </c>
      <c r="D20" s="1" t="s">
        <v>23</v>
      </c>
      <c r="E20" s="1">
        <v>6.2</v>
      </c>
      <c r="F20" s="1">
        <v>9.1999999999999993</v>
      </c>
      <c r="G20" s="7">
        <f>F20-E20</f>
        <v>2.9999999999999991</v>
      </c>
      <c r="H20" s="2">
        <f>IF(F20&lt;50,0.1*G20,0.2*G20)</f>
        <v>0.29999999999999993</v>
      </c>
      <c r="I20" s="1" t="s">
        <v>24</v>
      </c>
      <c r="J20" s="1" t="s">
        <v>25</v>
      </c>
      <c r="K20" s="1" t="s">
        <v>38</v>
      </c>
    </row>
    <row r="21" spans="1:11">
      <c r="A21" s="1" t="s">
        <v>47</v>
      </c>
      <c r="B21" s="1" t="s">
        <v>52</v>
      </c>
      <c r="C21" s="1">
        <v>2499</v>
      </c>
      <c r="D21" s="1" t="s">
        <v>23</v>
      </c>
      <c r="E21" s="1">
        <v>6.2</v>
      </c>
      <c r="F21" s="1">
        <v>9.1999999999999993</v>
      </c>
      <c r="G21" s="7">
        <f>F21-E21</f>
        <v>2.9999999999999991</v>
      </c>
      <c r="H21" s="2">
        <f>IF(F21&lt;50,0.1*G21,0.2*G21)</f>
        <v>0.29999999999999993</v>
      </c>
      <c r="I21" s="1" t="s">
        <v>24</v>
      </c>
      <c r="J21" s="1" t="s">
        <v>25</v>
      </c>
      <c r="K21" s="1" t="s">
        <v>53</v>
      </c>
    </row>
    <row r="22" spans="1:11" ht="30">
      <c r="A22" s="1" t="s">
        <v>47</v>
      </c>
      <c r="B22" s="1" t="s">
        <v>54</v>
      </c>
      <c r="C22" s="1">
        <v>1109</v>
      </c>
      <c r="D22" s="1" t="s">
        <v>30</v>
      </c>
      <c r="E22" s="1">
        <v>3</v>
      </c>
      <c r="F22" s="1">
        <v>8</v>
      </c>
      <c r="G22" s="7">
        <f>F22-E22</f>
        <v>5</v>
      </c>
      <c r="H22" s="2">
        <f>IF(F22&lt;50,0.1*G22,0.2*G22)</f>
        <v>0.5</v>
      </c>
      <c r="I22" s="1" t="s">
        <v>19</v>
      </c>
      <c r="J22" s="1" t="s">
        <v>20</v>
      </c>
      <c r="K22" s="1" t="s">
        <v>38</v>
      </c>
    </row>
    <row r="23" spans="1:11">
      <c r="A23" s="1" t="s">
        <v>47</v>
      </c>
      <c r="B23" s="1" t="s">
        <v>55</v>
      </c>
      <c r="C23" s="1">
        <v>2877</v>
      </c>
      <c r="D23" s="1" t="s">
        <v>18</v>
      </c>
      <c r="E23" s="1">
        <v>11.4</v>
      </c>
      <c r="F23" s="1">
        <v>16.3</v>
      </c>
      <c r="G23" s="7">
        <f>F23-E23</f>
        <v>4.9000000000000004</v>
      </c>
      <c r="H23" s="2">
        <f>IF(F23&lt;50,0.1*G23,0.2*G23)</f>
        <v>0.49000000000000005</v>
      </c>
      <c r="I23" s="1" t="s">
        <v>24</v>
      </c>
      <c r="J23" s="1" t="s">
        <v>25</v>
      </c>
      <c r="K23" s="1" t="s">
        <v>56</v>
      </c>
    </row>
    <row r="24" spans="1:11" ht="30">
      <c r="A24" s="1" t="s">
        <v>47</v>
      </c>
      <c r="B24" s="1" t="s">
        <v>57</v>
      </c>
      <c r="C24" s="1">
        <v>1109</v>
      </c>
      <c r="D24" s="1" t="s">
        <v>30</v>
      </c>
      <c r="E24" s="1">
        <v>3</v>
      </c>
      <c r="F24" s="1">
        <v>8</v>
      </c>
      <c r="G24" s="7">
        <f>F24-E24</f>
        <v>5</v>
      </c>
      <c r="H24" s="2">
        <f>IF(F24&lt;50,0.1*G24,0.2*G24)</f>
        <v>0.5</v>
      </c>
      <c r="I24" s="1" t="s">
        <v>33</v>
      </c>
      <c r="J24" s="1" t="s">
        <v>34</v>
      </c>
      <c r="K24" s="1" t="s">
        <v>16</v>
      </c>
    </row>
    <row r="25" spans="1:11" ht="30">
      <c r="A25" s="1" t="s">
        <v>47</v>
      </c>
      <c r="B25" s="1" t="s">
        <v>58</v>
      </c>
      <c r="C25" s="1">
        <v>9212</v>
      </c>
      <c r="D25" s="1" t="s">
        <v>43</v>
      </c>
      <c r="E25" s="1">
        <v>4</v>
      </c>
      <c r="F25" s="1">
        <v>7</v>
      </c>
      <c r="G25" s="7">
        <f>F25-E25</f>
        <v>3</v>
      </c>
      <c r="H25" s="2">
        <f>IF(F25&lt;50,0.1*G25,0.2*G25)</f>
        <v>0.30000000000000004</v>
      </c>
      <c r="I25" s="1" t="s">
        <v>19</v>
      </c>
      <c r="J25" s="1" t="s">
        <v>20</v>
      </c>
      <c r="K25" s="1" t="s">
        <v>56</v>
      </c>
    </row>
    <row r="26" spans="1:11">
      <c r="A26" s="1" t="s">
        <v>47</v>
      </c>
      <c r="B26" s="1" t="s">
        <v>59</v>
      </c>
      <c r="C26" s="1">
        <v>2877</v>
      </c>
      <c r="D26" s="1" t="s">
        <v>18</v>
      </c>
      <c r="E26" s="1">
        <v>11.4</v>
      </c>
      <c r="F26" s="1">
        <v>16.3</v>
      </c>
      <c r="G26" s="7">
        <f>F26-E26</f>
        <v>4.9000000000000004</v>
      </c>
      <c r="H26" s="2">
        <f>IF(F26&lt;50,0.1*G26,0.2*G26)</f>
        <v>0.49000000000000005</v>
      </c>
      <c r="I26" s="1" t="s">
        <v>33</v>
      </c>
      <c r="J26" s="1" t="s">
        <v>34</v>
      </c>
      <c r="K26" s="1" t="s">
        <v>53</v>
      </c>
    </row>
    <row r="27" spans="1:11" ht="30">
      <c r="A27" s="1" t="s">
        <v>47</v>
      </c>
      <c r="B27" s="1" t="s">
        <v>60</v>
      </c>
      <c r="C27" s="1">
        <v>6119</v>
      </c>
      <c r="D27" s="1" t="s">
        <v>61</v>
      </c>
      <c r="E27" s="1">
        <v>9</v>
      </c>
      <c r="F27" s="1">
        <v>14</v>
      </c>
      <c r="G27" s="7">
        <f>F27-E27</f>
        <v>5</v>
      </c>
      <c r="H27" s="2">
        <f>IF(F27&lt;50,0.1*G27,0.2*G27)</f>
        <v>0.5</v>
      </c>
      <c r="I27" s="1" t="s">
        <v>33</v>
      </c>
      <c r="J27" s="1" t="s">
        <v>34</v>
      </c>
      <c r="K27" s="1" t="s">
        <v>16</v>
      </c>
    </row>
    <row r="28" spans="1:11" ht="30">
      <c r="A28" s="1" t="s">
        <v>47</v>
      </c>
      <c r="B28" s="1" t="s">
        <v>62</v>
      </c>
      <c r="C28" s="1">
        <v>6119</v>
      </c>
      <c r="D28" s="1" t="s">
        <v>61</v>
      </c>
      <c r="E28" s="1">
        <v>9</v>
      </c>
      <c r="F28" s="1">
        <v>14</v>
      </c>
      <c r="G28" s="7">
        <f>F28-E28</f>
        <v>5</v>
      </c>
      <c r="H28" s="2">
        <f>IF(F28&lt;50,0.1*G28,0.2*G28)</f>
        <v>0.5</v>
      </c>
      <c r="I28" s="1" t="s">
        <v>14</v>
      </c>
      <c r="J28" s="1" t="s">
        <v>15</v>
      </c>
      <c r="K28" s="1" t="s">
        <v>53</v>
      </c>
    </row>
    <row r="29" spans="1:11">
      <c r="A29" s="1" t="s">
        <v>47</v>
      </c>
      <c r="B29" s="1" t="s">
        <v>63</v>
      </c>
      <c r="C29" s="1">
        <v>8722</v>
      </c>
      <c r="D29" s="1" t="s">
        <v>28</v>
      </c>
      <c r="E29" s="1">
        <v>344</v>
      </c>
      <c r="F29" s="1">
        <v>502</v>
      </c>
      <c r="G29" s="7">
        <f>F29-E29</f>
        <v>158</v>
      </c>
      <c r="H29" s="2">
        <f>IF(F29&lt;50,0.1*G29,0.2*G29)</f>
        <v>31.6</v>
      </c>
      <c r="I29" s="1" t="s">
        <v>14</v>
      </c>
      <c r="J29" s="1" t="s">
        <v>15</v>
      </c>
      <c r="K29" s="1" t="s">
        <v>26</v>
      </c>
    </row>
    <row r="30" spans="1:11" ht="30">
      <c r="A30" s="1" t="s">
        <v>47</v>
      </c>
      <c r="B30" s="1" t="s">
        <v>64</v>
      </c>
      <c r="C30" s="1">
        <v>2499</v>
      </c>
      <c r="D30" s="1" t="s">
        <v>23</v>
      </c>
      <c r="E30" s="1">
        <v>6.2</v>
      </c>
      <c r="F30" s="1">
        <v>9.1999999999999993</v>
      </c>
      <c r="G30" s="7">
        <f>F30-E30</f>
        <v>2.9999999999999991</v>
      </c>
      <c r="H30" s="2">
        <f>IF(F30&lt;50,0.1*G30,0.2*G30)</f>
        <v>0.29999999999999993</v>
      </c>
      <c r="I30" s="1" t="s">
        <v>19</v>
      </c>
      <c r="J30" s="1" t="s">
        <v>20</v>
      </c>
      <c r="K30" s="1" t="s">
        <v>26</v>
      </c>
    </row>
    <row r="31" spans="1:11" ht="30">
      <c r="A31" s="1" t="s">
        <v>47</v>
      </c>
      <c r="B31" s="1" t="s">
        <v>65</v>
      </c>
      <c r="C31" s="1">
        <v>4421</v>
      </c>
      <c r="D31" s="1" t="s">
        <v>41</v>
      </c>
      <c r="E31" s="1">
        <v>45</v>
      </c>
      <c r="F31" s="1">
        <v>87</v>
      </c>
      <c r="G31" s="7">
        <f>F31-E31</f>
        <v>42</v>
      </c>
      <c r="H31" s="2">
        <f>IF(F31&lt;50,0.1*G31,0.2*G31)</f>
        <v>8.4</v>
      </c>
      <c r="I31" s="1" t="s">
        <v>19</v>
      </c>
      <c r="J31" s="1" t="s">
        <v>20</v>
      </c>
      <c r="K31" s="1" t="s">
        <v>53</v>
      </c>
    </row>
    <row r="32" spans="1:11" ht="30">
      <c r="A32" s="1" t="s">
        <v>47</v>
      </c>
      <c r="B32" s="1" t="s">
        <v>66</v>
      </c>
      <c r="C32" s="1">
        <v>1109</v>
      </c>
      <c r="D32" s="1" t="s">
        <v>30</v>
      </c>
      <c r="E32" s="1">
        <v>3</v>
      </c>
      <c r="F32" s="1">
        <v>8</v>
      </c>
      <c r="G32" s="7">
        <f>F32-E32</f>
        <v>5</v>
      </c>
      <c r="H32" s="2">
        <f>IF(F32&lt;50,0.1*G32,0.2*G32)</f>
        <v>0.5</v>
      </c>
      <c r="I32" s="1" t="s">
        <v>19</v>
      </c>
      <c r="J32" s="1" t="s">
        <v>20</v>
      </c>
      <c r="K32" s="1" t="s">
        <v>21</v>
      </c>
    </row>
    <row r="33" spans="1:11">
      <c r="A33" s="1" t="s">
        <v>47</v>
      </c>
      <c r="B33" s="1" t="s">
        <v>67</v>
      </c>
      <c r="C33" s="1">
        <v>2877</v>
      </c>
      <c r="D33" s="1" t="s">
        <v>18</v>
      </c>
      <c r="E33" s="1">
        <v>11.4</v>
      </c>
      <c r="F33" s="1">
        <v>16.3</v>
      </c>
      <c r="G33" s="7">
        <f>F33-E33</f>
        <v>4.9000000000000004</v>
      </c>
      <c r="H33" s="2">
        <f>IF(F33&lt;50,0.1*G33,0.2*G33)</f>
        <v>0.49000000000000005</v>
      </c>
      <c r="I33" s="1" t="s">
        <v>14</v>
      </c>
      <c r="J33" s="1" t="s">
        <v>15</v>
      </c>
      <c r="K33" s="1" t="s">
        <v>26</v>
      </c>
    </row>
    <row r="34" spans="1:11" ht="30">
      <c r="A34" s="1" t="s">
        <v>47</v>
      </c>
      <c r="B34" s="1" t="s">
        <v>68</v>
      </c>
      <c r="C34" s="1">
        <v>9822</v>
      </c>
      <c r="D34" s="1" t="s">
        <v>13</v>
      </c>
      <c r="E34" s="1">
        <v>58.3</v>
      </c>
      <c r="F34" s="1">
        <v>98.4</v>
      </c>
      <c r="G34" s="7">
        <f>F34-E34</f>
        <v>40.100000000000009</v>
      </c>
      <c r="H34" s="2">
        <f>IF(F34&lt;50,0.1*G34,0.2*G34)</f>
        <v>8.0200000000000014</v>
      </c>
      <c r="I34" s="1" t="s">
        <v>19</v>
      </c>
      <c r="J34" s="1" t="s">
        <v>20</v>
      </c>
      <c r="K34" s="1" t="s">
        <v>21</v>
      </c>
    </row>
    <row r="35" spans="1:11" ht="30">
      <c r="A35" s="1" t="s">
        <v>47</v>
      </c>
      <c r="B35" s="1" t="s">
        <v>69</v>
      </c>
      <c r="C35" s="1">
        <v>2877</v>
      </c>
      <c r="D35" s="1" t="s">
        <v>18</v>
      </c>
      <c r="E35" s="1">
        <v>11.4</v>
      </c>
      <c r="F35" s="1">
        <v>16.3</v>
      </c>
      <c r="G35" s="7">
        <f>F35-E35</f>
        <v>4.9000000000000004</v>
      </c>
      <c r="H35" s="2">
        <f>IF(F35&lt;50,0.1*G35,0.2*G35)</f>
        <v>0.49000000000000005</v>
      </c>
      <c r="I35" s="1" t="s">
        <v>19</v>
      </c>
      <c r="J35" s="1" t="s">
        <v>20</v>
      </c>
      <c r="K35" s="1" t="s">
        <v>38</v>
      </c>
    </row>
    <row r="36" spans="1:11">
      <c r="A36" s="1" t="s">
        <v>70</v>
      </c>
      <c r="B36" s="1" t="s">
        <v>71</v>
      </c>
      <c r="C36" s="1">
        <v>2499</v>
      </c>
      <c r="D36" s="1" t="s">
        <v>23</v>
      </c>
      <c r="E36" s="1">
        <v>6.2</v>
      </c>
      <c r="F36" s="1">
        <v>9.1999999999999993</v>
      </c>
      <c r="G36" s="7">
        <f>F36-E36</f>
        <v>2.9999999999999991</v>
      </c>
      <c r="H36" s="2">
        <f>IF(F36&lt;50,0.1*G36,0.2*G36)</f>
        <v>0.29999999999999993</v>
      </c>
      <c r="I36" s="1" t="s">
        <v>33</v>
      </c>
      <c r="J36" s="1" t="s">
        <v>34</v>
      </c>
      <c r="K36" s="1" t="s">
        <v>21</v>
      </c>
    </row>
    <row r="37" spans="1:11" ht="30">
      <c r="A37" s="1" t="s">
        <v>70</v>
      </c>
      <c r="B37" s="1" t="s">
        <v>72</v>
      </c>
      <c r="C37" s="1">
        <v>2499</v>
      </c>
      <c r="D37" s="1" t="s">
        <v>23</v>
      </c>
      <c r="E37" s="1">
        <v>6.2</v>
      </c>
      <c r="F37" s="1">
        <v>9.1999999999999993</v>
      </c>
      <c r="G37" s="7">
        <f>F37-E37</f>
        <v>2.9999999999999991</v>
      </c>
      <c r="H37" s="2">
        <f>IF(F37&lt;50,0.1*G37,0.2*G37)</f>
        <v>0.29999999999999993</v>
      </c>
      <c r="I37" s="1" t="s">
        <v>19</v>
      </c>
      <c r="J37" s="1" t="s">
        <v>20</v>
      </c>
      <c r="K37" s="1" t="s">
        <v>53</v>
      </c>
    </row>
    <row r="38" spans="1:11" ht="30">
      <c r="A38" s="1" t="s">
        <v>70</v>
      </c>
      <c r="B38" s="1" t="s">
        <v>73</v>
      </c>
      <c r="C38" s="1">
        <v>6622</v>
      </c>
      <c r="D38" s="1" t="s">
        <v>74</v>
      </c>
      <c r="E38" s="1">
        <v>42</v>
      </c>
      <c r="F38" s="1">
        <v>77</v>
      </c>
      <c r="G38" s="7">
        <f>F38-E38</f>
        <v>35</v>
      </c>
      <c r="H38" s="2">
        <f>IF(F38&lt;50,0.1*G38,0.2*G38)</f>
        <v>7</v>
      </c>
      <c r="I38" s="1" t="s">
        <v>19</v>
      </c>
      <c r="J38" s="1" t="s">
        <v>20</v>
      </c>
      <c r="K38" s="1" t="s">
        <v>53</v>
      </c>
    </row>
    <row r="39" spans="1:11" ht="30">
      <c r="A39" s="1" t="s">
        <v>70</v>
      </c>
      <c r="B39" s="1" t="s">
        <v>75</v>
      </c>
      <c r="C39" s="1">
        <v>2499</v>
      </c>
      <c r="D39" s="1" t="s">
        <v>23</v>
      </c>
      <c r="E39" s="1">
        <v>6.2</v>
      </c>
      <c r="F39" s="1">
        <v>9.1999999999999993</v>
      </c>
      <c r="G39" s="7">
        <f>F39-E39</f>
        <v>2.9999999999999991</v>
      </c>
      <c r="H39" s="2">
        <f>IF(F39&lt;50,0.1*G39,0.2*G39)</f>
        <v>0.29999999999999993</v>
      </c>
      <c r="I39" s="1" t="s">
        <v>19</v>
      </c>
      <c r="J39" s="1" t="s">
        <v>20</v>
      </c>
      <c r="K39" s="1" t="s">
        <v>53</v>
      </c>
    </row>
    <row r="40" spans="1:11" ht="30">
      <c r="A40" s="1" t="s">
        <v>70</v>
      </c>
      <c r="B40" s="1" t="s">
        <v>76</v>
      </c>
      <c r="C40" s="1">
        <v>2877</v>
      </c>
      <c r="D40" s="1" t="s">
        <v>18</v>
      </c>
      <c r="E40" s="1">
        <v>11.4</v>
      </c>
      <c r="F40" s="1">
        <v>16.3</v>
      </c>
      <c r="G40" s="7">
        <f>F40-E40</f>
        <v>4.9000000000000004</v>
      </c>
      <c r="H40" s="2">
        <f>IF(F40&lt;50,0.1*G40,0.2*G40)</f>
        <v>0.49000000000000005</v>
      </c>
      <c r="I40" s="1" t="s">
        <v>19</v>
      </c>
      <c r="J40" s="1" t="s">
        <v>20</v>
      </c>
      <c r="K40" s="1" t="s">
        <v>21</v>
      </c>
    </row>
    <row r="41" spans="1:11" ht="30">
      <c r="A41" s="1" t="s">
        <v>70</v>
      </c>
      <c r="B41" s="1" t="s">
        <v>77</v>
      </c>
      <c r="C41" s="1">
        <v>1109</v>
      </c>
      <c r="D41" s="1" t="s">
        <v>30</v>
      </c>
      <c r="E41" s="1">
        <v>3</v>
      </c>
      <c r="F41" s="1">
        <v>8</v>
      </c>
      <c r="G41" s="7">
        <f>F41-E41</f>
        <v>5</v>
      </c>
      <c r="H41" s="2">
        <f>IF(F41&lt;50,0.1*G41,0.2*G41)</f>
        <v>0.5</v>
      </c>
      <c r="I41" s="1" t="s">
        <v>19</v>
      </c>
      <c r="J41" s="1" t="s">
        <v>20</v>
      </c>
      <c r="K41" s="1" t="s">
        <v>26</v>
      </c>
    </row>
    <row r="42" spans="1:11">
      <c r="A42" s="1" t="s">
        <v>70</v>
      </c>
      <c r="B42" s="1" t="s">
        <v>78</v>
      </c>
      <c r="C42" s="1">
        <v>2499</v>
      </c>
      <c r="D42" s="1" t="s">
        <v>23</v>
      </c>
      <c r="E42" s="1">
        <v>6.2</v>
      </c>
      <c r="F42" s="1">
        <v>9.1999999999999993</v>
      </c>
      <c r="G42" s="7">
        <f>F42-E42</f>
        <v>2.9999999999999991</v>
      </c>
      <c r="H42" s="2">
        <f>IF(F42&lt;50,0.1*G42,0.2*G42)</f>
        <v>0.29999999999999993</v>
      </c>
      <c r="I42" s="1" t="s">
        <v>14</v>
      </c>
      <c r="J42" s="1" t="s">
        <v>15</v>
      </c>
      <c r="K42" s="1" t="s">
        <v>16</v>
      </c>
    </row>
    <row r="43" spans="1:11">
      <c r="A43" s="1" t="s">
        <v>70</v>
      </c>
      <c r="B43" s="1" t="s">
        <v>79</v>
      </c>
      <c r="C43" s="1">
        <v>8722</v>
      </c>
      <c r="D43" s="1" t="s">
        <v>28</v>
      </c>
      <c r="E43" s="1">
        <v>344</v>
      </c>
      <c r="F43" s="1">
        <v>502</v>
      </c>
      <c r="G43" s="7">
        <f>F43-E43</f>
        <v>158</v>
      </c>
      <c r="H43" s="2">
        <f>IF(F43&lt;50,0.1*G43,0.2*G43)</f>
        <v>31.6</v>
      </c>
      <c r="I43" s="1" t="s">
        <v>24</v>
      </c>
      <c r="J43" s="1" t="s">
        <v>25</v>
      </c>
      <c r="K43" s="1" t="s">
        <v>16</v>
      </c>
    </row>
    <row r="44" spans="1:11">
      <c r="A44" s="1" t="s">
        <v>70</v>
      </c>
      <c r="B44" s="1" t="s">
        <v>80</v>
      </c>
      <c r="C44" s="1">
        <v>2242</v>
      </c>
      <c r="D44" s="1" t="s">
        <v>49</v>
      </c>
      <c r="E44" s="1">
        <v>60</v>
      </c>
      <c r="F44" s="1">
        <v>124</v>
      </c>
      <c r="G44" s="7">
        <f>F44-E44</f>
        <v>64</v>
      </c>
      <c r="H44" s="2">
        <f>IF(F44&lt;50,0.1*G44,0.2*G44)</f>
        <v>12.8</v>
      </c>
      <c r="I44" s="1" t="s">
        <v>24</v>
      </c>
      <c r="J44" s="1" t="s">
        <v>25</v>
      </c>
      <c r="K44" s="1" t="s">
        <v>21</v>
      </c>
    </row>
    <row r="45" spans="1:11">
      <c r="A45" s="1" t="s">
        <v>70</v>
      </c>
      <c r="B45" s="1" t="s">
        <v>81</v>
      </c>
      <c r="C45" s="1">
        <v>2877</v>
      </c>
      <c r="D45" s="1" t="s">
        <v>18</v>
      </c>
      <c r="E45" s="1">
        <v>11.4</v>
      </c>
      <c r="F45" s="1">
        <v>16.3</v>
      </c>
      <c r="G45" s="7">
        <f>F45-E45</f>
        <v>4.9000000000000004</v>
      </c>
      <c r="H45" s="2">
        <f>IF(F45&lt;50,0.1*G45,0.2*G45)</f>
        <v>0.49000000000000005</v>
      </c>
      <c r="I45" s="1" t="s">
        <v>24</v>
      </c>
      <c r="J45" s="1" t="s">
        <v>25</v>
      </c>
      <c r="K45" s="1" t="s">
        <v>21</v>
      </c>
    </row>
    <row r="46" spans="1:11">
      <c r="A46" s="1" t="s">
        <v>70</v>
      </c>
      <c r="B46" s="1" t="s">
        <v>82</v>
      </c>
      <c r="C46" s="1">
        <v>8722</v>
      </c>
      <c r="D46" s="1" t="s">
        <v>28</v>
      </c>
      <c r="E46" s="1">
        <v>344</v>
      </c>
      <c r="F46" s="1">
        <v>502</v>
      </c>
      <c r="G46" s="7">
        <f>F46-E46</f>
        <v>158</v>
      </c>
      <c r="H46" s="2">
        <f>IF(F46&lt;50,0.1*G46,0.2*G46)</f>
        <v>31.6</v>
      </c>
      <c r="I46" s="1" t="s">
        <v>33</v>
      </c>
      <c r="J46" s="1" t="s">
        <v>34</v>
      </c>
      <c r="K46" s="1" t="s">
        <v>26</v>
      </c>
    </row>
    <row r="47" spans="1:11" ht="30">
      <c r="A47" s="1" t="s">
        <v>70</v>
      </c>
      <c r="B47" s="1" t="s">
        <v>83</v>
      </c>
      <c r="C47" s="1">
        <v>6119</v>
      </c>
      <c r="D47" s="1" t="s">
        <v>61</v>
      </c>
      <c r="E47" s="1">
        <v>9</v>
      </c>
      <c r="F47" s="1">
        <v>14</v>
      </c>
      <c r="G47" s="7">
        <f>F47-E47</f>
        <v>5</v>
      </c>
      <c r="H47" s="2">
        <f>IF(F47&lt;50,0.1*G47,0.2*G47)</f>
        <v>0.5</v>
      </c>
      <c r="I47" s="1" t="s">
        <v>19</v>
      </c>
      <c r="J47" s="1" t="s">
        <v>20</v>
      </c>
      <c r="K47" s="1" t="s">
        <v>56</v>
      </c>
    </row>
    <row r="48" spans="1:11">
      <c r="A48" s="1" t="s">
        <v>70</v>
      </c>
      <c r="B48" s="1" t="s">
        <v>84</v>
      </c>
      <c r="C48" s="1">
        <v>6622</v>
      </c>
      <c r="D48" s="1" t="s">
        <v>74</v>
      </c>
      <c r="E48" s="1">
        <v>42</v>
      </c>
      <c r="F48" s="1">
        <v>77</v>
      </c>
      <c r="G48" s="7">
        <f>F48-E48</f>
        <v>35</v>
      </c>
      <c r="H48" s="2">
        <f>IF(F48&lt;50,0.1*G48,0.2*G48)</f>
        <v>7</v>
      </c>
      <c r="I48" s="1" t="s">
        <v>33</v>
      </c>
      <c r="J48" s="1" t="s">
        <v>34</v>
      </c>
      <c r="K48" s="1" t="s">
        <v>26</v>
      </c>
    </row>
    <row r="49" spans="1:11">
      <c r="A49" s="1" t="s">
        <v>70</v>
      </c>
      <c r="B49" s="1" t="s">
        <v>85</v>
      </c>
      <c r="C49" s="1">
        <v>8722</v>
      </c>
      <c r="D49" s="1" t="s">
        <v>28</v>
      </c>
      <c r="E49" s="1">
        <v>344</v>
      </c>
      <c r="F49" s="1">
        <v>502</v>
      </c>
      <c r="G49" s="7">
        <f>F49-E49</f>
        <v>158</v>
      </c>
      <c r="H49" s="2">
        <f>IF(F49&lt;50,0.1*G49,0.2*G49)</f>
        <v>31.6</v>
      </c>
      <c r="I49" s="1" t="s">
        <v>14</v>
      </c>
      <c r="J49" s="1" t="s">
        <v>15</v>
      </c>
      <c r="K49" s="1" t="s">
        <v>26</v>
      </c>
    </row>
    <row r="50" spans="1:11">
      <c r="A50" s="1" t="s">
        <v>86</v>
      </c>
      <c r="B50" s="1" t="s">
        <v>87</v>
      </c>
      <c r="C50" s="1">
        <v>2499</v>
      </c>
      <c r="D50" s="1" t="s">
        <v>23</v>
      </c>
      <c r="E50" s="1">
        <v>6.2</v>
      </c>
      <c r="F50" s="1">
        <v>9.1999999999999993</v>
      </c>
      <c r="G50" s="7">
        <f>F50-E50</f>
        <v>2.9999999999999991</v>
      </c>
      <c r="H50" s="2">
        <f>IF(F50&lt;50,0.1*G50,0.2*G50)</f>
        <v>0.29999999999999993</v>
      </c>
      <c r="I50" s="1" t="s">
        <v>14</v>
      </c>
      <c r="J50" s="1" t="s">
        <v>15</v>
      </c>
      <c r="K50" s="1" t="s">
        <v>38</v>
      </c>
    </row>
    <row r="51" spans="1:11">
      <c r="A51" s="1" t="s">
        <v>86</v>
      </c>
      <c r="B51" s="1" t="s">
        <v>88</v>
      </c>
      <c r="C51" s="1">
        <v>2877</v>
      </c>
      <c r="D51" s="1" t="s">
        <v>18</v>
      </c>
      <c r="E51" s="1">
        <v>11.4</v>
      </c>
      <c r="F51" s="1">
        <v>16.3</v>
      </c>
      <c r="G51" s="7">
        <f>F51-E51</f>
        <v>4.9000000000000004</v>
      </c>
      <c r="H51" s="2">
        <f>IF(F51&lt;50,0.1*G51,0.2*G51)</f>
        <v>0.49000000000000005</v>
      </c>
      <c r="I51" s="1" t="s">
        <v>14</v>
      </c>
      <c r="J51" s="1" t="s">
        <v>15</v>
      </c>
      <c r="K51" s="1" t="s">
        <v>26</v>
      </c>
    </row>
    <row r="52" spans="1:11" ht="30">
      <c r="A52" s="1" t="s">
        <v>86</v>
      </c>
      <c r="B52" s="1" t="s">
        <v>89</v>
      </c>
      <c r="C52" s="1">
        <v>6119</v>
      </c>
      <c r="D52" s="1" t="s">
        <v>61</v>
      </c>
      <c r="E52" s="1">
        <v>9</v>
      </c>
      <c r="F52" s="1">
        <v>14</v>
      </c>
      <c r="G52" s="7">
        <f>F52-E52</f>
        <v>5</v>
      </c>
      <c r="H52" s="2">
        <f>IF(F52&lt;50,0.1*G52,0.2*G52)</f>
        <v>0.5</v>
      </c>
      <c r="I52" s="1" t="s">
        <v>24</v>
      </c>
      <c r="J52" s="1" t="s">
        <v>25</v>
      </c>
      <c r="K52" s="1" t="s">
        <v>56</v>
      </c>
    </row>
    <row r="53" spans="1:11">
      <c r="A53" s="1" t="s">
        <v>86</v>
      </c>
      <c r="B53" s="1" t="s">
        <v>90</v>
      </c>
      <c r="C53" s="1">
        <v>6622</v>
      </c>
      <c r="D53" s="1" t="s">
        <v>74</v>
      </c>
      <c r="E53" s="1">
        <v>42</v>
      </c>
      <c r="F53" s="1">
        <v>77</v>
      </c>
      <c r="G53" s="7">
        <f>F53-E53</f>
        <v>35</v>
      </c>
      <c r="H53" s="2">
        <f>IF(F53&lt;50,0.1*G53,0.2*G53)</f>
        <v>7</v>
      </c>
      <c r="I53" s="1" t="s">
        <v>24</v>
      </c>
      <c r="J53" s="1" t="s">
        <v>25</v>
      </c>
      <c r="K53" s="1" t="s">
        <v>26</v>
      </c>
    </row>
    <row r="54" spans="1:11">
      <c r="A54" s="1" t="s">
        <v>86</v>
      </c>
      <c r="B54" s="1" t="s">
        <v>91</v>
      </c>
      <c r="C54" s="1">
        <v>2242</v>
      </c>
      <c r="D54" s="1" t="s">
        <v>49</v>
      </c>
      <c r="E54" s="1">
        <v>60</v>
      </c>
      <c r="F54" s="1">
        <v>124</v>
      </c>
      <c r="G54" s="7">
        <f>F54-E54</f>
        <v>64</v>
      </c>
      <c r="H54" s="2">
        <f>IF(F54&lt;50,0.1*G54,0.2*G54)</f>
        <v>12.8</v>
      </c>
      <c r="I54" s="1" t="s">
        <v>14</v>
      </c>
      <c r="J54" s="1" t="s">
        <v>15</v>
      </c>
      <c r="K54" s="1" t="s">
        <v>21</v>
      </c>
    </row>
    <row r="55" spans="1:11">
      <c r="A55" s="1" t="s">
        <v>86</v>
      </c>
      <c r="B55" s="1" t="s">
        <v>92</v>
      </c>
      <c r="C55" s="1">
        <v>4421</v>
      </c>
      <c r="D55" s="1" t="s">
        <v>41</v>
      </c>
      <c r="E55" s="1">
        <v>45</v>
      </c>
      <c r="F55" s="1">
        <v>87</v>
      </c>
      <c r="G55" s="7">
        <f>F55-E55</f>
        <v>42</v>
      </c>
      <c r="H55" s="2">
        <f>IF(F55&lt;50,0.1*G55,0.2*G55)</f>
        <v>8.4</v>
      </c>
      <c r="I55" s="1" t="s">
        <v>24</v>
      </c>
      <c r="J55" s="1" t="s">
        <v>25</v>
      </c>
      <c r="K55" s="1" t="s">
        <v>53</v>
      </c>
    </row>
    <row r="56" spans="1:11" ht="30">
      <c r="A56" s="1" t="s">
        <v>86</v>
      </c>
      <c r="B56" s="1" t="s">
        <v>93</v>
      </c>
      <c r="C56" s="1">
        <v>6119</v>
      </c>
      <c r="D56" s="1" t="s">
        <v>61</v>
      </c>
      <c r="E56" s="1">
        <v>9</v>
      </c>
      <c r="F56" s="1">
        <v>14</v>
      </c>
      <c r="G56" s="7">
        <f>F56-E56</f>
        <v>5</v>
      </c>
      <c r="H56" s="2">
        <f>IF(F56&lt;50,0.1*G56,0.2*G56)</f>
        <v>0.5</v>
      </c>
      <c r="I56" s="1" t="s">
        <v>19</v>
      </c>
      <c r="J56" s="1" t="s">
        <v>20</v>
      </c>
      <c r="K56" s="1" t="s">
        <v>53</v>
      </c>
    </row>
    <row r="57" spans="1:11" ht="30">
      <c r="A57" s="1" t="s">
        <v>86</v>
      </c>
      <c r="B57" s="1" t="s">
        <v>94</v>
      </c>
      <c r="C57" s="1">
        <v>1109</v>
      </c>
      <c r="D57" s="1" t="s">
        <v>30</v>
      </c>
      <c r="E57" s="1">
        <v>3</v>
      </c>
      <c r="F57" s="1">
        <v>8</v>
      </c>
      <c r="G57" s="7">
        <f>F57-E57</f>
        <v>5</v>
      </c>
      <c r="H57" s="2">
        <f>IF(F57&lt;50,0.1*G57,0.2*G57)</f>
        <v>0.5</v>
      </c>
      <c r="I57" s="1" t="s">
        <v>24</v>
      </c>
      <c r="J57" s="1" t="s">
        <v>25</v>
      </c>
      <c r="K57" s="1" t="s">
        <v>21</v>
      </c>
    </row>
    <row r="58" spans="1:11" ht="30">
      <c r="A58" s="1" t="s">
        <v>86</v>
      </c>
      <c r="B58" s="1" t="s">
        <v>95</v>
      </c>
      <c r="C58" s="1">
        <v>2499</v>
      </c>
      <c r="D58" s="1" t="s">
        <v>23</v>
      </c>
      <c r="E58" s="1">
        <v>6.2</v>
      </c>
      <c r="F58" s="1">
        <v>9.1999999999999993</v>
      </c>
      <c r="G58" s="7">
        <f>F58-E58</f>
        <v>2.9999999999999991</v>
      </c>
      <c r="H58" s="2">
        <f>IF(F58&lt;50,0.1*G58,0.2*G58)</f>
        <v>0.29999999999999993</v>
      </c>
      <c r="I58" s="1" t="s">
        <v>19</v>
      </c>
      <c r="J58" s="1" t="s">
        <v>20</v>
      </c>
      <c r="K58" s="1" t="s">
        <v>21</v>
      </c>
    </row>
    <row r="59" spans="1:11" ht="30">
      <c r="A59" s="1" t="s">
        <v>86</v>
      </c>
      <c r="B59" s="1" t="s">
        <v>96</v>
      </c>
      <c r="C59" s="1">
        <v>6119</v>
      </c>
      <c r="D59" s="1" t="s">
        <v>61</v>
      </c>
      <c r="E59" s="1">
        <v>9</v>
      </c>
      <c r="F59" s="1">
        <v>14</v>
      </c>
      <c r="G59" s="7">
        <f>F59-E59</f>
        <v>5</v>
      </c>
      <c r="H59" s="2">
        <f>IF(F59&lt;50,0.1*G59,0.2*G59)</f>
        <v>0.5</v>
      </c>
      <c r="I59" s="1" t="s">
        <v>33</v>
      </c>
      <c r="J59" s="1" t="s">
        <v>34</v>
      </c>
      <c r="K59" s="1" t="s">
        <v>26</v>
      </c>
    </row>
    <row r="60" spans="1:11">
      <c r="A60" s="1" t="s">
        <v>86</v>
      </c>
      <c r="B60" s="1" t="s">
        <v>97</v>
      </c>
      <c r="C60" s="1">
        <v>2242</v>
      </c>
      <c r="D60" s="1" t="s">
        <v>49</v>
      </c>
      <c r="E60" s="1">
        <v>60</v>
      </c>
      <c r="F60" s="1">
        <v>124</v>
      </c>
      <c r="G60" s="7">
        <f>F60-E60</f>
        <v>64</v>
      </c>
      <c r="H60" s="2">
        <f>IF(F60&lt;50,0.1*G60,0.2*G60)</f>
        <v>12.8</v>
      </c>
      <c r="I60" s="1" t="s">
        <v>24</v>
      </c>
      <c r="J60" s="1" t="s">
        <v>25</v>
      </c>
      <c r="K60" s="1" t="s">
        <v>26</v>
      </c>
    </row>
    <row r="61" spans="1:11" ht="30">
      <c r="A61" s="1" t="s">
        <v>86</v>
      </c>
      <c r="B61" s="1" t="s">
        <v>98</v>
      </c>
      <c r="C61" s="1">
        <v>6119</v>
      </c>
      <c r="D61" s="1" t="s">
        <v>61</v>
      </c>
      <c r="E61" s="1">
        <v>9</v>
      </c>
      <c r="F61" s="1">
        <v>14</v>
      </c>
      <c r="G61" s="7">
        <f>F61-E61</f>
        <v>5</v>
      </c>
      <c r="H61" s="2">
        <f>IF(F61&lt;50,0.1*G61,0.2*G61)</f>
        <v>0.5</v>
      </c>
      <c r="I61" s="1" t="s">
        <v>24</v>
      </c>
      <c r="J61" s="1" t="s">
        <v>25</v>
      </c>
      <c r="K61" s="1" t="s">
        <v>53</v>
      </c>
    </row>
    <row r="62" spans="1:11" ht="30">
      <c r="A62" s="1" t="s">
        <v>99</v>
      </c>
      <c r="B62" s="1" t="s">
        <v>100</v>
      </c>
      <c r="C62" s="1">
        <v>1109</v>
      </c>
      <c r="D62" s="1" t="s">
        <v>30</v>
      </c>
      <c r="E62" s="1">
        <v>3</v>
      </c>
      <c r="F62" s="1">
        <v>8</v>
      </c>
      <c r="G62" s="7">
        <f>F62-E62</f>
        <v>5</v>
      </c>
      <c r="H62" s="2">
        <f>IF(F62&lt;50,0.1*G62,0.2*G62)</f>
        <v>0.5</v>
      </c>
      <c r="I62" s="1" t="s">
        <v>24</v>
      </c>
      <c r="J62" s="1" t="s">
        <v>25</v>
      </c>
      <c r="K62" s="1" t="s">
        <v>53</v>
      </c>
    </row>
    <row r="63" spans="1:11">
      <c r="A63" s="1" t="s">
        <v>99</v>
      </c>
      <c r="B63" s="1" t="s">
        <v>101</v>
      </c>
      <c r="C63" s="1">
        <v>2499</v>
      </c>
      <c r="D63" s="1" t="s">
        <v>23</v>
      </c>
      <c r="E63" s="1">
        <v>6.2</v>
      </c>
      <c r="F63" s="1">
        <v>9.1999999999999993</v>
      </c>
      <c r="G63" s="7">
        <f>F63-E63</f>
        <v>2.9999999999999991</v>
      </c>
      <c r="H63" s="2">
        <f>IF(F63&lt;50,0.1*G63,0.2*G63)</f>
        <v>0.29999999999999993</v>
      </c>
      <c r="I63" s="1" t="s">
        <v>14</v>
      </c>
      <c r="J63" s="1" t="s">
        <v>15</v>
      </c>
      <c r="K63" s="1" t="s">
        <v>26</v>
      </c>
    </row>
    <row r="64" spans="1:11" ht="30">
      <c r="A64" s="1" t="s">
        <v>99</v>
      </c>
      <c r="B64" s="1" t="s">
        <v>102</v>
      </c>
      <c r="C64" s="1">
        <v>1109</v>
      </c>
      <c r="D64" s="1" t="s">
        <v>30</v>
      </c>
      <c r="E64" s="1">
        <v>3</v>
      </c>
      <c r="F64" s="1">
        <v>8</v>
      </c>
      <c r="G64" s="7">
        <f>F64-E64</f>
        <v>5</v>
      </c>
      <c r="H64" s="2">
        <f>IF(F64&lt;50,0.1*G64,0.2*G64)</f>
        <v>0.5</v>
      </c>
      <c r="I64" s="1" t="s">
        <v>24</v>
      </c>
      <c r="J64" s="1" t="s">
        <v>25</v>
      </c>
      <c r="K64" s="1" t="s">
        <v>21</v>
      </c>
    </row>
    <row r="65" spans="1:11">
      <c r="A65" s="1" t="s">
        <v>99</v>
      </c>
      <c r="B65" s="1" t="s">
        <v>103</v>
      </c>
      <c r="C65" s="1">
        <v>2499</v>
      </c>
      <c r="D65" s="1" t="s">
        <v>23</v>
      </c>
      <c r="E65" s="1">
        <v>6.2</v>
      </c>
      <c r="F65" s="1">
        <v>9.1999999999999993</v>
      </c>
      <c r="G65" s="7">
        <f>F65-E65</f>
        <v>2.9999999999999991</v>
      </c>
      <c r="H65" s="2">
        <f>IF(F65&lt;50,0.1*G65,0.2*G65)</f>
        <v>0.29999999999999993</v>
      </c>
      <c r="I65" s="1" t="s">
        <v>33</v>
      </c>
      <c r="J65" s="1" t="s">
        <v>34</v>
      </c>
      <c r="K65" s="1" t="s">
        <v>26</v>
      </c>
    </row>
    <row r="66" spans="1:11">
      <c r="A66" s="1" t="s">
        <v>99</v>
      </c>
      <c r="B66" s="1" t="s">
        <v>104</v>
      </c>
      <c r="C66" s="1">
        <v>2499</v>
      </c>
      <c r="D66" s="1" t="s">
        <v>23</v>
      </c>
      <c r="E66" s="1">
        <v>6.2</v>
      </c>
      <c r="F66" s="1">
        <v>9.1999999999999993</v>
      </c>
      <c r="G66" s="7">
        <f>F66-E66</f>
        <v>2.9999999999999991</v>
      </c>
      <c r="H66" s="2">
        <f>IF(F66&lt;50,0.1*G66,0.2*G66)</f>
        <v>0.29999999999999993</v>
      </c>
      <c r="I66" s="1" t="s">
        <v>24</v>
      </c>
      <c r="J66" s="1" t="s">
        <v>25</v>
      </c>
      <c r="K66" s="1" t="s">
        <v>16</v>
      </c>
    </row>
    <row r="67" spans="1:11">
      <c r="A67" s="1" t="s">
        <v>99</v>
      </c>
      <c r="B67" s="1" t="s">
        <v>105</v>
      </c>
      <c r="C67" s="1">
        <v>2877</v>
      </c>
      <c r="D67" s="1" t="s">
        <v>18</v>
      </c>
      <c r="E67" s="1">
        <v>11.4</v>
      </c>
      <c r="F67" s="1">
        <v>16.3</v>
      </c>
      <c r="G67" s="7">
        <f>F67-E67</f>
        <v>4.9000000000000004</v>
      </c>
      <c r="H67" s="2">
        <f>IF(F67&lt;50,0.1*G67,0.2*G67)</f>
        <v>0.49000000000000005</v>
      </c>
      <c r="I67" s="1" t="s">
        <v>24</v>
      </c>
      <c r="J67" s="1" t="s">
        <v>25</v>
      </c>
      <c r="K67" s="1" t="s">
        <v>53</v>
      </c>
    </row>
    <row r="68" spans="1:11">
      <c r="A68" s="1" t="s">
        <v>99</v>
      </c>
      <c r="B68" s="1" t="s">
        <v>106</v>
      </c>
      <c r="C68" s="1">
        <v>2877</v>
      </c>
      <c r="D68" s="1" t="s">
        <v>18</v>
      </c>
      <c r="E68" s="1">
        <v>11.4</v>
      </c>
      <c r="F68" s="1">
        <v>16.3</v>
      </c>
      <c r="G68" s="7">
        <f>F68-E68</f>
        <v>4.9000000000000004</v>
      </c>
      <c r="H68" s="2">
        <f>IF(F68&lt;50,0.1*G68,0.2*G68)</f>
        <v>0.49000000000000005</v>
      </c>
      <c r="I68" s="1" t="s">
        <v>24</v>
      </c>
      <c r="J68" s="1" t="s">
        <v>25</v>
      </c>
      <c r="K68" s="1" t="s">
        <v>56</v>
      </c>
    </row>
    <row r="69" spans="1:11" ht="30">
      <c r="A69" s="1" t="s">
        <v>99</v>
      </c>
      <c r="B69" s="1" t="s">
        <v>107</v>
      </c>
      <c r="C69" s="1">
        <v>6119</v>
      </c>
      <c r="D69" s="1" t="s">
        <v>61</v>
      </c>
      <c r="E69" s="1">
        <v>9</v>
      </c>
      <c r="F69" s="1">
        <v>14</v>
      </c>
      <c r="G69" s="7">
        <f>F69-E69</f>
        <v>5</v>
      </c>
      <c r="H69" s="2">
        <f>IF(F69&lt;50,0.1*G69,0.2*G69)</f>
        <v>0.5</v>
      </c>
      <c r="I69" s="1" t="s">
        <v>19</v>
      </c>
      <c r="J69" s="1" t="s">
        <v>20</v>
      </c>
      <c r="K69" s="1" t="s">
        <v>21</v>
      </c>
    </row>
    <row r="70" spans="1:11" ht="30">
      <c r="A70" s="1" t="s">
        <v>99</v>
      </c>
      <c r="B70" s="1" t="s">
        <v>108</v>
      </c>
      <c r="C70" s="1">
        <v>1109</v>
      </c>
      <c r="D70" s="1" t="s">
        <v>30</v>
      </c>
      <c r="E70" s="1">
        <v>3</v>
      </c>
      <c r="F70" s="1">
        <v>8</v>
      </c>
      <c r="G70" s="7">
        <f>F70-E70</f>
        <v>5</v>
      </c>
      <c r="H70" s="2">
        <f>IF(F70&lt;50,0.1*G70,0.2*G70)</f>
        <v>0.5</v>
      </c>
      <c r="I70" s="1" t="s">
        <v>24</v>
      </c>
      <c r="J70" s="1" t="s">
        <v>25</v>
      </c>
      <c r="K70" s="1" t="s">
        <v>26</v>
      </c>
    </row>
    <row r="71" spans="1:11">
      <c r="A71" s="1" t="s">
        <v>99</v>
      </c>
      <c r="B71" s="1" t="s">
        <v>109</v>
      </c>
      <c r="C71" s="1">
        <v>2499</v>
      </c>
      <c r="D71" s="1" t="s">
        <v>23</v>
      </c>
      <c r="E71" s="1">
        <v>6.2</v>
      </c>
      <c r="F71" s="1">
        <v>9.1999999999999993</v>
      </c>
      <c r="G71" s="7">
        <f>F71-E71</f>
        <v>2.9999999999999991</v>
      </c>
      <c r="H71" s="2">
        <f>IF(F71&lt;50,0.1*G71,0.2*G71)</f>
        <v>0.29999999999999993</v>
      </c>
      <c r="I71" s="1" t="s">
        <v>33</v>
      </c>
      <c r="J71" s="1" t="s">
        <v>34</v>
      </c>
      <c r="K71" s="1" t="s">
        <v>26</v>
      </c>
    </row>
    <row r="72" spans="1:11" ht="30">
      <c r="A72" s="1" t="s">
        <v>99</v>
      </c>
      <c r="B72" s="1" t="s">
        <v>110</v>
      </c>
      <c r="C72" s="1">
        <v>1109</v>
      </c>
      <c r="D72" s="1" t="s">
        <v>30</v>
      </c>
      <c r="E72" s="1">
        <v>3</v>
      </c>
      <c r="F72" s="1">
        <v>8</v>
      </c>
      <c r="G72" s="7">
        <f>F72-E72</f>
        <v>5</v>
      </c>
      <c r="H72" s="2">
        <f>IF(F72&lt;50,0.1*G72,0.2*G72)</f>
        <v>0.5</v>
      </c>
      <c r="I72" s="1" t="s">
        <v>14</v>
      </c>
      <c r="J72" s="1" t="s">
        <v>15</v>
      </c>
      <c r="K72" s="1" t="s">
        <v>26</v>
      </c>
    </row>
    <row r="73" spans="1:11" ht="30">
      <c r="A73" s="1" t="s">
        <v>99</v>
      </c>
      <c r="B73" s="1" t="s">
        <v>111</v>
      </c>
      <c r="C73" s="1">
        <v>1109</v>
      </c>
      <c r="D73" s="1" t="s">
        <v>30</v>
      </c>
      <c r="E73" s="1">
        <v>3</v>
      </c>
      <c r="F73" s="1">
        <v>8</v>
      </c>
      <c r="G73" s="7">
        <f>F73-E73</f>
        <v>5</v>
      </c>
      <c r="H73" s="2">
        <f>IF(F73&lt;50,0.1*G73,0.2*G73)</f>
        <v>0.5</v>
      </c>
      <c r="I73" s="1" t="s">
        <v>24</v>
      </c>
      <c r="J73" s="1" t="s">
        <v>25</v>
      </c>
      <c r="K73" s="1" t="s">
        <v>53</v>
      </c>
    </row>
    <row r="74" spans="1:11">
      <c r="A74" s="1" t="s">
        <v>99</v>
      </c>
      <c r="B74" s="1" t="s">
        <v>112</v>
      </c>
      <c r="C74" s="1">
        <v>6622</v>
      </c>
      <c r="D74" s="1" t="s">
        <v>74</v>
      </c>
      <c r="E74" s="1">
        <v>42</v>
      </c>
      <c r="F74" s="1">
        <v>77</v>
      </c>
      <c r="G74" s="7">
        <f>F74-E74</f>
        <v>35</v>
      </c>
      <c r="H74" s="2">
        <f>IF(F74&lt;50,0.1*G74,0.2*G74)</f>
        <v>7</v>
      </c>
      <c r="I74" s="1" t="s">
        <v>24</v>
      </c>
      <c r="J74" s="1" t="s">
        <v>25</v>
      </c>
      <c r="K74" s="1" t="s">
        <v>21</v>
      </c>
    </row>
    <row r="75" spans="1:11">
      <c r="A75" s="1" t="s">
        <v>99</v>
      </c>
      <c r="B75" s="1" t="s">
        <v>113</v>
      </c>
      <c r="C75" s="1">
        <v>2877</v>
      </c>
      <c r="D75" s="1" t="s">
        <v>18</v>
      </c>
      <c r="E75" s="1">
        <v>11.4</v>
      </c>
      <c r="F75" s="1">
        <v>16.3</v>
      </c>
      <c r="G75" s="7">
        <f>F75-E75</f>
        <v>4.9000000000000004</v>
      </c>
      <c r="H75" s="2">
        <f>IF(F75&lt;50,0.1*G75,0.2*G75)</f>
        <v>0.49000000000000005</v>
      </c>
      <c r="I75" s="1" t="s">
        <v>24</v>
      </c>
      <c r="J75" s="1" t="s">
        <v>25</v>
      </c>
      <c r="K75" s="1" t="s">
        <v>26</v>
      </c>
    </row>
    <row r="76" spans="1:11" ht="30">
      <c r="A76" s="1" t="s">
        <v>99</v>
      </c>
      <c r="B76" s="1" t="s">
        <v>114</v>
      </c>
      <c r="C76" s="1">
        <v>1109</v>
      </c>
      <c r="D76" s="1" t="s">
        <v>30</v>
      </c>
      <c r="E76" s="1">
        <v>3</v>
      </c>
      <c r="F76" s="1">
        <v>8</v>
      </c>
      <c r="G76" s="7">
        <f>F76-E76</f>
        <v>5</v>
      </c>
      <c r="H76" s="2">
        <f>IF(F76&lt;50,0.1*G76,0.2*G76)</f>
        <v>0.5</v>
      </c>
      <c r="I76" s="1" t="s">
        <v>33</v>
      </c>
      <c r="J76" s="1" t="s">
        <v>34</v>
      </c>
      <c r="K76" s="1" t="s">
        <v>21</v>
      </c>
    </row>
    <row r="77" spans="1:11" ht="30">
      <c r="A77" s="1" t="s">
        <v>99</v>
      </c>
      <c r="B77" s="1" t="s">
        <v>115</v>
      </c>
      <c r="C77" s="1">
        <v>1109</v>
      </c>
      <c r="D77" s="1" t="s">
        <v>30</v>
      </c>
      <c r="E77" s="1">
        <v>3</v>
      </c>
      <c r="F77" s="1">
        <v>8</v>
      </c>
      <c r="G77" s="7">
        <f>F77-E77</f>
        <v>5</v>
      </c>
      <c r="H77" s="2">
        <f>IF(F77&lt;50,0.1*G77,0.2*G77)</f>
        <v>0.5</v>
      </c>
      <c r="I77" s="1" t="s">
        <v>19</v>
      </c>
      <c r="J77" s="1" t="s">
        <v>20</v>
      </c>
      <c r="K77" s="1" t="s">
        <v>26</v>
      </c>
    </row>
    <row r="78" spans="1:11">
      <c r="A78" s="1" t="s">
        <v>99</v>
      </c>
      <c r="B78" s="1" t="s">
        <v>116</v>
      </c>
      <c r="C78" s="1">
        <v>9822</v>
      </c>
      <c r="D78" s="1" t="s">
        <v>13</v>
      </c>
      <c r="E78" s="1">
        <v>58.3</v>
      </c>
      <c r="F78" s="1">
        <v>98.4</v>
      </c>
      <c r="G78" s="7">
        <f>F78-E78</f>
        <v>40.100000000000009</v>
      </c>
      <c r="H78" s="2">
        <f>IF(F78&lt;50,0.1*G78,0.2*G78)</f>
        <v>8.0200000000000014</v>
      </c>
      <c r="I78" s="1" t="s">
        <v>33</v>
      </c>
      <c r="J78" s="1" t="s">
        <v>34</v>
      </c>
      <c r="K78" s="1" t="s">
        <v>26</v>
      </c>
    </row>
    <row r="79" spans="1:11" ht="30">
      <c r="A79" s="1" t="s">
        <v>99</v>
      </c>
      <c r="B79" s="1" t="s">
        <v>117</v>
      </c>
      <c r="C79" s="1">
        <v>2877</v>
      </c>
      <c r="D79" s="1" t="s">
        <v>18</v>
      </c>
      <c r="E79" s="1">
        <v>11.4</v>
      </c>
      <c r="F79" s="1">
        <v>16.3</v>
      </c>
      <c r="G79" s="7">
        <f>F79-E79</f>
        <v>4.9000000000000004</v>
      </c>
      <c r="H79" s="2">
        <f>IF(F79&lt;50,0.1*G79,0.2*G79)</f>
        <v>0.49000000000000005</v>
      </c>
      <c r="I79" s="1" t="s">
        <v>19</v>
      </c>
      <c r="J79" s="1" t="s">
        <v>20</v>
      </c>
      <c r="K79" s="1" t="s">
        <v>53</v>
      </c>
    </row>
    <row r="80" spans="1:11" ht="30">
      <c r="A80" s="1" t="s">
        <v>118</v>
      </c>
      <c r="B80" s="1" t="s">
        <v>119</v>
      </c>
      <c r="C80" s="1">
        <v>2877</v>
      </c>
      <c r="D80" s="1" t="s">
        <v>18</v>
      </c>
      <c r="E80" s="1">
        <v>11.4</v>
      </c>
      <c r="F80" s="1">
        <v>16.3</v>
      </c>
      <c r="G80" s="7">
        <f>F80-E80</f>
        <v>4.9000000000000004</v>
      </c>
      <c r="H80" s="2">
        <f>IF(F80&lt;50,0.1*G80,0.2*G80)</f>
        <v>0.49000000000000005</v>
      </c>
      <c r="I80" s="1" t="s">
        <v>19</v>
      </c>
      <c r="J80" s="1" t="s">
        <v>20</v>
      </c>
      <c r="K80" s="1" t="s">
        <v>16</v>
      </c>
    </row>
    <row r="81" spans="1:11">
      <c r="A81" s="1" t="s">
        <v>118</v>
      </c>
      <c r="B81" s="1" t="s">
        <v>120</v>
      </c>
      <c r="C81" s="1">
        <v>4421</v>
      </c>
      <c r="D81" s="1" t="s">
        <v>41</v>
      </c>
      <c r="E81" s="1">
        <v>45</v>
      </c>
      <c r="F81" s="1">
        <v>87</v>
      </c>
      <c r="G81" s="7">
        <f>F81-E81</f>
        <v>42</v>
      </c>
      <c r="H81" s="2">
        <f>IF(F81&lt;50,0.1*G81,0.2*G81)</f>
        <v>8.4</v>
      </c>
      <c r="I81" s="1" t="s">
        <v>24</v>
      </c>
      <c r="J81" s="1" t="s">
        <v>25</v>
      </c>
      <c r="K81" s="1" t="s">
        <v>21</v>
      </c>
    </row>
    <row r="82" spans="1:11" ht="30">
      <c r="A82" s="1" t="s">
        <v>118</v>
      </c>
      <c r="B82" s="1" t="s">
        <v>121</v>
      </c>
      <c r="C82" s="1">
        <v>6119</v>
      </c>
      <c r="D82" s="1" t="s">
        <v>61</v>
      </c>
      <c r="E82" s="1">
        <v>9</v>
      </c>
      <c r="F82" s="1">
        <v>14</v>
      </c>
      <c r="G82" s="7">
        <f>F82-E82</f>
        <v>5</v>
      </c>
      <c r="H82" s="2">
        <f>IF(F82&lt;50,0.1*G82,0.2*G82)</f>
        <v>0.5</v>
      </c>
      <c r="I82" s="1" t="s">
        <v>24</v>
      </c>
      <c r="J82" s="1" t="s">
        <v>25</v>
      </c>
      <c r="K82" s="1" t="s">
        <v>56</v>
      </c>
    </row>
    <row r="83" spans="1:11" ht="30">
      <c r="A83" s="1" t="s">
        <v>118</v>
      </c>
      <c r="B83" s="1" t="s">
        <v>122</v>
      </c>
      <c r="C83" s="1">
        <v>1109</v>
      </c>
      <c r="D83" s="1" t="s">
        <v>30</v>
      </c>
      <c r="E83" s="1">
        <v>3</v>
      </c>
      <c r="F83" s="1">
        <v>8</v>
      </c>
      <c r="G83" s="7">
        <f>F83-E83</f>
        <v>5</v>
      </c>
      <c r="H83" s="2">
        <f>IF(F83&lt;50,0.1*G83,0.2*G83)</f>
        <v>0.5</v>
      </c>
      <c r="I83" s="1" t="s">
        <v>14</v>
      </c>
      <c r="J83" s="1" t="s">
        <v>15</v>
      </c>
      <c r="K83" s="1" t="s">
        <v>21</v>
      </c>
    </row>
    <row r="84" spans="1:11" ht="30">
      <c r="A84" s="1" t="s">
        <v>118</v>
      </c>
      <c r="B84" s="1" t="s">
        <v>123</v>
      </c>
      <c r="C84" s="1">
        <v>1109</v>
      </c>
      <c r="D84" s="1" t="s">
        <v>30</v>
      </c>
      <c r="E84" s="1">
        <v>3</v>
      </c>
      <c r="F84" s="1">
        <v>8</v>
      </c>
      <c r="G84" s="7">
        <f>F84-E84</f>
        <v>5</v>
      </c>
      <c r="H84" s="2">
        <f>IF(F84&lt;50,0.1*G84,0.2*G84)</f>
        <v>0.5</v>
      </c>
      <c r="I84" s="1" t="s">
        <v>14</v>
      </c>
      <c r="J84" s="1" t="s">
        <v>15</v>
      </c>
      <c r="K84" s="1" t="s">
        <v>53</v>
      </c>
    </row>
    <row r="85" spans="1:11" ht="30">
      <c r="A85" s="1" t="s">
        <v>118</v>
      </c>
      <c r="B85" s="1" t="s">
        <v>124</v>
      </c>
      <c r="C85" s="1">
        <v>6119</v>
      </c>
      <c r="D85" s="1" t="s">
        <v>61</v>
      </c>
      <c r="E85" s="1">
        <v>9</v>
      </c>
      <c r="F85" s="1">
        <v>14</v>
      </c>
      <c r="G85" s="7">
        <f>F85-E85</f>
        <v>5</v>
      </c>
      <c r="H85" s="2">
        <f>IF(F85&lt;50,0.1*G85,0.2*G85)</f>
        <v>0.5</v>
      </c>
      <c r="I85" s="1" t="s">
        <v>14</v>
      </c>
      <c r="J85" s="1" t="s">
        <v>15</v>
      </c>
      <c r="K85" s="1" t="s">
        <v>26</v>
      </c>
    </row>
    <row r="86" spans="1:11">
      <c r="A86" s="1" t="s">
        <v>118</v>
      </c>
      <c r="B86" s="1" t="s">
        <v>125</v>
      </c>
      <c r="C86" s="1">
        <v>9822</v>
      </c>
      <c r="D86" s="1" t="s">
        <v>13</v>
      </c>
      <c r="E86" s="1">
        <v>58.3</v>
      </c>
      <c r="F86" s="1">
        <v>98.4</v>
      </c>
      <c r="G86" s="7">
        <f>F86-E86</f>
        <v>40.100000000000009</v>
      </c>
      <c r="H86" s="2">
        <f>IF(F86&lt;50,0.1*G86,0.2*G86)</f>
        <v>8.0200000000000014</v>
      </c>
      <c r="I86" s="1" t="s">
        <v>24</v>
      </c>
      <c r="J86" s="1" t="s">
        <v>25</v>
      </c>
      <c r="K86" s="1" t="s">
        <v>53</v>
      </c>
    </row>
    <row r="87" spans="1:11" ht="30">
      <c r="A87" s="1" t="s">
        <v>118</v>
      </c>
      <c r="B87" s="1" t="s">
        <v>126</v>
      </c>
      <c r="C87" s="1">
        <v>1109</v>
      </c>
      <c r="D87" s="1" t="s">
        <v>30</v>
      </c>
      <c r="E87" s="1">
        <v>3</v>
      </c>
      <c r="F87" s="1">
        <v>8</v>
      </c>
      <c r="G87" s="7">
        <f>F87-E87</f>
        <v>5</v>
      </c>
      <c r="H87" s="2">
        <f>IF(F87&lt;50,0.1*G87,0.2*G87)</f>
        <v>0.5</v>
      </c>
      <c r="I87" s="1" t="s">
        <v>33</v>
      </c>
      <c r="J87" s="1" t="s">
        <v>34</v>
      </c>
      <c r="K87" s="1" t="s">
        <v>26</v>
      </c>
    </row>
    <row r="88" spans="1:11">
      <c r="A88" s="1" t="s">
        <v>118</v>
      </c>
      <c r="B88" s="1" t="s">
        <v>127</v>
      </c>
      <c r="C88" s="1">
        <v>2499</v>
      </c>
      <c r="D88" s="1" t="s">
        <v>23</v>
      </c>
      <c r="E88" s="1">
        <v>6.2</v>
      </c>
      <c r="F88" s="1">
        <v>9.1999999999999993</v>
      </c>
      <c r="G88" s="7">
        <f>F88-E88</f>
        <v>2.9999999999999991</v>
      </c>
      <c r="H88" s="2">
        <f>IF(F88&lt;50,0.1*G88,0.2*G88)</f>
        <v>0.29999999999999993</v>
      </c>
      <c r="I88" s="1" t="s">
        <v>14</v>
      </c>
      <c r="J88" s="1" t="s">
        <v>15</v>
      </c>
      <c r="K88" s="1" t="s">
        <v>21</v>
      </c>
    </row>
    <row r="89" spans="1:11">
      <c r="A89" s="1" t="s">
        <v>118</v>
      </c>
      <c r="B89" s="1" t="s">
        <v>128</v>
      </c>
      <c r="C89" s="1">
        <v>2499</v>
      </c>
      <c r="D89" s="1" t="s">
        <v>23</v>
      </c>
      <c r="E89" s="1">
        <v>6.2</v>
      </c>
      <c r="F89" s="1">
        <v>9.1999999999999993</v>
      </c>
      <c r="G89" s="7">
        <f>F89-E89</f>
        <v>2.9999999999999991</v>
      </c>
      <c r="H89" s="2">
        <f>IF(F89&lt;50,0.1*G89,0.2*G89)</f>
        <v>0.29999999999999993</v>
      </c>
      <c r="I89" s="1" t="s">
        <v>14</v>
      </c>
      <c r="J89" s="1" t="s">
        <v>15</v>
      </c>
      <c r="K89" s="1" t="s">
        <v>16</v>
      </c>
    </row>
    <row r="90" spans="1:11" ht="30">
      <c r="A90" s="1" t="s">
        <v>118</v>
      </c>
      <c r="B90" s="1" t="s">
        <v>129</v>
      </c>
      <c r="C90" s="1">
        <v>6119</v>
      </c>
      <c r="D90" s="1" t="s">
        <v>61</v>
      </c>
      <c r="E90" s="1">
        <v>9</v>
      </c>
      <c r="F90" s="1">
        <v>14</v>
      </c>
      <c r="G90" s="7">
        <f>F90-E90</f>
        <v>5</v>
      </c>
      <c r="H90" s="2">
        <f>IF(F90&lt;50,0.1*G90,0.2*G90)</f>
        <v>0.5</v>
      </c>
      <c r="I90" s="1" t="s">
        <v>24</v>
      </c>
      <c r="J90" s="1" t="s">
        <v>25</v>
      </c>
      <c r="K90" s="1" t="s">
        <v>53</v>
      </c>
    </row>
    <row r="91" spans="1:11">
      <c r="A91" s="1" t="s">
        <v>118</v>
      </c>
      <c r="B91" s="1" t="s">
        <v>130</v>
      </c>
      <c r="C91" s="1">
        <v>2877</v>
      </c>
      <c r="D91" s="1" t="s">
        <v>18</v>
      </c>
      <c r="E91" s="1">
        <v>11.4</v>
      </c>
      <c r="F91" s="1">
        <v>16.3</v>
      </c>
      <c r="G91" s="7">
        <f>F91-E91</f>
        <v>4.9000000000000004</v>
      </c>
      <c r="H91" s="2">
        <f>IF(F91&lt;50,0.1*G91,0.2*G91)</f>
        <v>0.49000000000000005</v>
      </c>
      <c r="I91" s="1" t="s">
        <v>14</v>
      </c>
      <c r="J91" s="1" t="s">
        <v>15</v>
      </c>
      <c r="K91" s="1" t="s">
        <v>21</v>
      </c>
    </row>
    <row r="92" spans="1:11">
      <c r="A92" s="1" t="s">
        <v>118</v>
      </c>
      <c r="B92" s="1" t="s">
        <v>131</v>
      </c>
      <c r="C92" s="1">
        <v>2877</v>
      </c>
      <c r="D92" s="1" t="s">
        <v>18</v>
      </c>
      <c r="E92" s="1">
        <v>11.4</v>
      </c>
      <c r="F92" s="1">
        <v>16.3</v>
      </c>
      <c r="G92" s="7">
        <f>F92-E92</f>
        <v>4.9000000000000004</v>
      </c>
      <c r="H92" s="2">
        <f>IF(F92&lt;50,0.1*G92,0.2*G92)</f>
        <v>0.49000000000000005</v>
      </c>
      <c r="I92" s="1" t="s">
        <v>33</v>
      </c>
      <c r="J92" s="1" t="s">
        <v>34</v>
      </c>
      <c r="K92" s="1" t="s">
        <v>53</v>
      </c>
    </row>
    <row r="93" spans="1:11">
      <c r="A93" s="1" t="s">
        <v>118</v>
      </c>
      <c r="B93" s="1" t="s">
        <v>132</v>
      </c>
      <c r="C93" s="1">
        <v>2877</v>
      </c>
      <c r="D93" s="1" t="s">
        <v>18</v>
      </c>
      <c r="E93" s="1">
        <v>11.4</v>
      </c>
      <c r="F93" s="1">
        <v>16.3</v>
      </c>
      <c r="G93" s="7">
        <f>F93-E93</f>
        <v>4.9000000000000004</v>
      </c>
      <c r="H93" s="2">
        <f>IF(F93&lt;50,0.1*G93,0.2*G93)</f>
        <v>0.49000000000000005</v>
      </c>
      <c r="I93" s="1" t="s">
        <v>24</v>
      </c>
      <c r="J93" s="1" t="s">
        <v>25</v>
      </c>
      <c r="K93" s="1" t="s">
        <v>21</v>
      </c>
    </row>
    <row r="94" spans="1:11" ht="30">
      <c r="A94" s="1" t="s">
        <v>118</v>
      </c>
      <c r="B94" s="1" t="s">
        <v>133</v>
      </c>
      <c r="C94" s="1">
        <v>6119</v>
      </c>
      <c r="D94" s="1" t="s">
        <v>61</v>
      </c>
      <c r="E94" s="1">
        <v>9</v>
      </c>
      <c r="F94" s="1">
        <v>14</v>
      </c>
      <c r="G94" s="7">
        <f>F94-E94</f>
        <v>5</v>
      </c>
      <c r="H94" s="2">
        <f>IF(F94&lt;50,0.1*G94,0.2*G94)</f>
        <v>0.5</v>
      </c>
      <c r="I94" s="1" t="s">
        <v>19</v>
      </c>
      <c r="J94" s="1" t="s">
        <v>20</v>
      </c>
      <c r="K94" s="1" t="s">
        <v>26</v>
      </c>
    </row>
    <row r="95" spans="1:11" ht="30">
      <c r="A95" s="1" t="s">
        <v>118</v>
      </c>
      <c r="B95" s="1" t="s">
        <v>134</v>
      </c>
      <c r="C95" s="1">
        <v>6119</v>
      </c>
      <c r="D95" s="1" t="s">
        <v>61</v>
      </c>
      <c r="E95" s="1">
        <v>9</v>
      </c>
      <c r="F95" s="1">
        <v>14</v>
      </c>
      <c r="G95" s="7">
        <f>F95-E95</f>
        <v>5</v>
      </c>
      <c r="H95" s="2">
        <f>IF(F95&lt;50,0.1*G95,0.2*G95)</f>
        <v>0.5</v>
      </c>
      <c r="I95" s="1" t="s">
        <v>24</v>
      </c>
      <c r="J95" s="1" t="s">
        <v>25</v>
      </c>
      <c r="K95" s="1" t="s">
        <v>21</v>
      </c>
    </row>
    <row r="96" spans="1:11">
      <c r="A96" s="1" t="s">
        <v>118</v>
      </c>
      <c r="B96" s="1" t="s">
        <v>135</v>
      </c>
      <c r="C96" s="1">
        <v>2499</v>
      </c>
      <c r="D96" s="1" t="s">
        <v>23</v>
      </c>
      <c r="E96" s="1">
        <v>6.2</v>
      </c>
      <c r="F96" s="1">
        <v>9.1999999999999993</v>
      </c>
      <c r="G96" s="7">
        <f>F96-E96</f>
        <v>2.9999999999999991</v>
      </c>
      <c r="H96" s="2">
        <f>IF(F96&lt;50,0.1*G96,0.2*G96)</f>
        <v>0.29999999999999993</v>
      </c>
      <c r="I96" s="1" t="s">
        <v>33</v>
      </c>
      <c r="J96" s="1" t="s">
        <v>34</v>
      </c>
      <c r="K96" s="1" t="s">
        <v>26</v>
      </c>
    </row>
    <row r="97" spans="1:11" ht="30">
      <c r="A97" s="1" t="s">
        <v>118</v>
      </c>
      <c r="B97" s="1" t="s">
        <v>136</v>
      </c>
      <c r="C97" s="1">
        <v>6119</v>
      </c>
      <c r="D97" s="1" t="s">
        <v>61</v>
      </c>
      <c r="E97" s="1">
        <v>9</v>
      </c>
      <c r="F97" s="1">
        <v>14</v>
      </c>
      <c r="G97" s="7">
        <f>F97-E97</f>
        <v>5</v>
      </c>
      <c r="H97" s="2">
        <f>IF(F97&lt;50,0.1*G97,0.2*G97)</f>
        <v>0.5</v>
      </c>
      <c r="I97" s="1" t="s">
        <v>24</v>
      </c>
      <c r="J97" s="1" t="s">
        <v>25</v>
      </c>
      <c r="K97" s="1" t="s">
        <v>26</v>
      </c>
    </row>
    <row r="98" spans="1:11" ht="30">
      <c r="A98" s="1" t="s">
        <v>118</v>
      </c>
      <c r="B98" s="1" t="s">
        <v>137</v>
      </c>
      <c r="C98" s="1">
        <v>9212</v>
      </c>
      <c r="D98" s="1" t="s">
        <v>43</v>
      </c>
      <c r="E98" s="1">
        <v>4</v>
      </c>
      <c r="F98" s="1">
        <v>7</v>
      </c>
      <c r="G98" s="7">
        <f>F98-E98</f>
        <v>3</v>
      </c>
      <c r="H98" s="2">
        <f>IF(F98&lt;50,0.1*G98,0.2*G98)</f>
        <v>0.30000000000000004</v>
      </c>
      <c r="I98" s="1" t="s">
        <v>33</v>
      </c>
      <c r="J98" s="1" t="s">
        <v>34</v>
      </c>
      <c r="K98" s="1" t="s">
        <v>53</v>
      </c>
    </row>
    <row r="99" spans="1:11" ht="30">
      <c r="A99" s="1" t="s">
        <v>118</v>
      </c>
      <c r="B99" s="1" t="s">
        <v>138</v>
      </c>
      <c r="C99" s="1">
        <v>2877</v>
      </c>
      <c r="D99" s="1" t="s">
        <v>18</v>
      </c>
      <c r="E99" s="1">
        <v>11.4</v>
      </c>
      <c r="F99" s="1">
        <v>16.3</v>
      </c>
      <c r="G99" s="7">
        <f>F99-E99</f>
        <v>4.9000000000000004</v>
      </c>
      <c r="H99" s="2">
        <f>IF(F99&lt;50,0.1*G99,0.2*G99)</f>
        <v>0.49000000000000005</v>
      </c>
      <c r="I99" s="1" t="s">
        <v>19</v>
      </c>
      <c r="J99" s="1" t="s">
        <v>20</v>
      </c>
      <c r="K99" s="1" t="s">
        <v>16</v>
      </c>
    </row>
    <row r="100" spans="1:11">
      <c r="A100" s="1" t="s">
        <v>139</v>
      </c>
      <c r="B100" s="1" t="s">
        <v>140</v>
      </c>
      <c r="C100" s="1">
        <v>2877</v>
      </c>
      <c r="D100" s="1" t="s">
        <v>18</v>
      </c>
      <c r="E100" s="1">
        <v>11.4</v>
      </c>
      <c r="F100" s="1">
        <v>16.3</v>
      </c>
      <c r="G100" s="7">
        <f>F100-E100</f>
        <v>4.9000000000000004</v>
      </c>
      <c r="H100" s="2">
        <f>IF(F100&lt;50,0.1*G100,0.2*G100)</f>
        <v>0.49000000000000005</v>
      </c>
      <c r="I100" s="1" t="s">
        <v>24</v>
      </c>
      <c r="J100" s="1" t="s">
        <v>25</v>
      </c>
      <c r="K100" s="1" t="s">
        <v>21</v>
      </c>
    </row>
    <row r="101" spans="1:11" ht="30">
      <c r="A101" s="1" t="s">
        <v>139</v>
      </c>
      <c r="B101" s="1" t="s">
        <v>141</v>
      </c>
      <c r="C101" s="1">
        <v>6119</v>
      </c>
      <c r="D101" s="1" t="s">
        <v>61</v>
      </c>
      <c r="E101" s="1">
        <v>9</v>
      </c>
      <c r="F101" s="1">
        <v>14</v>
      </c>
      <c r="G101" s="7">
        <f>F101-E101</f>
        <v>5</v>
      </c>
      <c r="H101" s="2">
        <f>IF(F101&lt;50,0.1*G101,0.2*G101)</f>
        <v>0.5</v>
      </c>
      <c r="I101" s="1" t="s">
        <v>14</v>
      </c>
      <c r="J101" s="1" t="s">
        <v>15</v>
      </c>
      <c r="K101" s="1" t="s">
        <v>56</v>
      </c>
    </row>
    <row r="102" spans="1:11">
      <c r="A102" s="1" t="s">
        <v>139</v>
      </c>
      <c r="B102" s="1" t="s">
        <v>142</v>
      </c>
      <c r="C102" s="1">
        <v>2499</v>
      </c>
      <c r="D102" s="1" t="s">
        <v>23</v>
      </c>
      <c r="E102" s="1">
        <v>6.2</v>
      </c>
      <c r="F102" s="1">
        <v>9.1999999999999993</v>
      </c>
      <c r="G102" s="7">
        <f>F102-E102</f>
        <v>2.9999999999999991</v>
      </c>
      <c r="H102" s="2">
        <f>IF(F102&lt;50,0.1*G102,0.2*G102)</f>
        <v>0.29999999999999993</v>
      </c>
      <c r="I102" s="1" t="s">
        <v>24</v>
      </c>
      <c r="J102" s="1" t="s">
        <v>25</v>
      </c>
      <c r="K102" s="1" t="s">
        <v>21</v>
      </c>
    </row>
    <row r="103" spans="1:11" ht="30">
      <c r="A103" s="1" t="s">
        <v>139</v>
      </c>
      <c r="B103" s="1" t="s">
        <v>143</v>
      </c>
      <c r="C103" s="1">
        <v>2242</v>
      </c>
      <c r="D103" s="1" t="s">
        <v>49</v>
      </c>
      <c r="E103" s="1">
        <v>60</v>
      </c>
      <c r="F103" s="1">
        <v>124</v>
      </c>
      <c r="G103" s="7">
        <f>F103-E103</f>
        <v>64</v>
      </c>
      <c r="H103" s="2">
        <f>IF(F103&lt;50,0.1*G103,0.2*G103)</f>
        <v>12.8</v>
      </c>
      <c r="I103" s="1" t="s">
        <v>19</v>
      </c>
      <c r="J103" s="1" t="s">
        <v>20</v>
      </c>
      <c r="K103" s="1" t="s">
        <v>53</v>
      </c>
    </row>
    <row r="104" spans="1:11" ht="30">
      <c r="A104" s="1" t="s">
        <v>139</v>
      </c>
      <c r="B104" s="1" t="s">
        <v>144</v>
      </c>
      <c r="C104" s="1">
        <v>2877</v>
      </c>
      <c r="D104" s="1" t="s">
        <v>18</v>
      </c>
      <c r="E104" s="1">
        <v>11.4</v>
      </c>
      <c r="F104" s="1">
        <v>16.3</v>
      </c>
      <c r="G104" s="7">
        <f>F104-E104</f>
        <v>4.9000000000000004</v>
      </c>
      <c r="H104" s="2">
        <f>IF(F104&lt;50,0.1*G104,0.2*G104)</f>
        <v>0.49000000000000005</v>
      </c>
      <c r="I104" s="1" t="s">
        <v>19</v>
      </c>
      <c r="J104" s="1" t="s">
        <v>20</v>
      </c>
      <c r="K104" s="1" t="s">
        <v>26</v>
      </c>
    </row>
    <row r="105" spans="1:11">
      <c r="A105" s="1" t="s">
        <v>139</v>
      </c>
      <c r="B105" s="1" t="s">
        <v>145</v>
      </c>
      <c r="C105" s="1">
        <v>2877</v>
      </c>
      <c r="D105" s="1" t="s">
        <v>18</v>
      </c>
      <c r="E105" s="1">
        <v>11.4</v>
      </c>
      <c r="F105" s="1">
        <v>16.3</v>
      </c>
      <c r="G105" s="7">
        <f>F105-E105</f>
        <v>4.9000000000000004</v>
      </c>
      <c r="H105" s="2">
        <f>IF(F105&lt;50,0.1*G105,0.2*G105)</f>
        <v>0.49000000000000005</v>
      </c>
      <c r="I105" s="1" t="s">
        <v>24</v>
      </c>
      <c r="J105" s="1" t="s">
        <v>25</v>
      </c>
      <c r="K105" s="1" t="s">
        <v>53</v>
      </c>
    </row>
    <row r="106" spans="1:11" ht="30">
      <c r="A106" s="1" t="s">
        <v>139</v>
      </c>
      <c r="B106" s="1" t="s">
        <v>146</v>
      </c>
      <c r="C106" s="1">
        <v>2499</v>
      </c>
      <c r="D106" s="1" t="s">
        <v>23</v>
      </c>
      <c r="E106" s="1">
        <v>6.2</v>
      </c>
      <c r="F106" s="1">
        <v>9.1999999999999993</v>
      </c>
      <c r="G106" s="7">
        <f>F106-E106</f>
        <v>2.9999999999999991</v>
      </c>
      <c r="H106" s="2">
        <f>IF(F106&lt;50,0.1*G106,0.2*G106)</f>
        <v>0.29999999999999993</v>
      </c>
      <c r="I106" s="1" t="s">
        <v>19</v>
      </c>
      <c r="J106" s="1" t="s">
        <v>20</v>
      </c>
      <c r="K106" s="1" t="s">
        <v>26</v>
      </c>
    </row>
    <row r="107" spans="1:11" ht="30">
      <c r="A107" s="1" t="s">
        <v>139</v>
      </c>
      <c r="B107" s="1" t="s">
        <v>147</v>
      </c>
      <c r="C107" s="1">
        <v>9822</v>
      </c>
      <c r="D107" s="1" t="s">
        <v>13</v>
      </c>
      <c r="E107" s="1">
        <v>58.3</v>
      </c>
      <c r="F107" s="1">
        <v>98.4</v>
      </c>
      <c r="G107" s="7">
        <f>F107-E107</f>
        <v>40.100000000000009</v>
      </c>
      <c r="H107" s="2">
        <f>IF(F107&lt;50,0.1*G107,0.2*G107)</f>
        <v>8.0200000000000014</v>
      </c>
      <c r="I107" s="1" t="s">
        <v>19</v>
      </c>
      <c r="J107" s="1" t="s">
        <v>20</v>
      </c>
      <c r="K107" s="1" t="s">
        <v>21</v>
      </c>
    </row>
    <row r="108" spans="1:11" ht="30">
      <c r="A108" s="1" t="s">
        <v>139</v>
      </c>
      <c r="B108" s="1" t="s">
        <v>148</v>
      </c>
      <c r="C108" s="1">
        <v>1109</v>
      </c>
      <c r="D108" s="1" t="s">
        <v>30</v>
      </c>
      <c r="E108" s="1">
        <v>3</v>
      </c>
      <c r="F108" s="1">
        <v>8</v>
      </c>
      <c r="G108" s="7">
        <f>F108-E108</f>
        <v>5</v>
      </c>
      <c r="H108" s="2">
        <f>IF(F108&lt;50,0.1*G108,0.2*G108)</f>
        <v>0.5</v>
      </c>
      <c r="I108" s="1" t="s">
        <v>33</v>
      </c>
      <c r="J108" s="1" t="s">
        <v>34</v>
      </c>
      <c r="K108" s="1" t="s">
        <v>16</v>
      </c>
    </row>
    <row r="109" spans="1:11">
      <c r="A109" s="1" t="s">
        <v>139</v>
      </c>
      <c r="B109" s="1" t="s">
        <v>149</v>
      </c>
      <c r="C109" s="1">
        <v>9822</v>
      </c>
      <c r="D109" s="1" t="s">
        <v>13</v>
      </c>
      <c r="E109" s="1">
        <v>58.3</v>
      </c>
      <c r="F109" s="1">
        <v>98.4</v>
      </c>
      <c r="G109" s="7">
        <f>F109-E109</f>
        <v>40.100000000000009</v>
      </c>
      <c r="H109" s="2">
        <f>IF(F109&lt;50,0.1*G109,0.2*G109)</f>
        <v>8.0200000000000014</v>
      </c>
      <c r="I109" s="1" t="s">
        <v>24</v>
      </c>
      <c r="J109" s="1" t="s">
        <v>25</v>
      </c>
      <c r="K109" s="1" t="s">
        <v>53</v>
      </c>
    </row>
    <row r="110" spans="1:11" ht="30">
      <c r="A110" s="1" t="s">
        <v>139</v>
      </c>
      <c r="B110" s="1" t="s">
        <v>150</v>
      </c>
      <c r="C110" s="1">
        <v>8722</v>
      </c>
      <c r="D110" s="1" t="s">
        <v>28</v>
      </c>
      <c r="E110" s="1">
        <v>344</v>
      </c>
      <c r="F110" s="1">
        <v>502</v>
      </c>
      <c r="G110" s="7">
        <f>F110-E110</f>
        <v>158</v>
      </c>
      <c r="H110" s="2">
        <f>IF(F110&lt;50,0.1*G110,0.2*G110)</f>
        <v>31.6</v>
      </c>
      <c r="I110" s="1" t="s">
        <v>19</v>
      </c>
      <c r="J110" s="1" t="s">
        <v>20</v>
      </c>
      <c r="K110" s="1" t="s">
        <v>21</v>
      </c>
    </row>
    <row r="111" spans="1:11">
      <c r="A111" s="1" t="s">
        <v>139</v>
      </c>
      <c r="B111" s="1" t="s">
        <v>151</v>
      </c>
      <c r="C111" s="1">
        <v>8722</v>
      </c>
      <c r="D111" s="1" t="s">
        <v>28</v>
      </c>
      <c r="E111" s="1">
        <v>344</v>
      </c>
      <c r="F111" s="1">
        <v>502</v>
      </c>
      <c r="G111" s="7">
        <f>F111-E111</f>
        <v>158</v>
      </c>
      <c r="H111" s="2">
        <f>IF(F111&lt;50,0.1*G111,0.2*G111)</f>
        <v>31.6</v>
      </c>
      <c r="I111" s="1" t="s">
        <v>33</v>
      </c>
      <c r="J111" s="1" t="s">
        <v>34</v>
      </c>
      <c r="K111" s="1" t="s">
        <v>53</v>
      </c>
    </row>
    <row r="112" spans="1:11">
      <c r="A112" s="1" t="s">
        <v>139</v>
      </c>
      <c r="B112" s="1" t="s">
        <v>152</v>
      </c>
      <c r="C112" s="1">
        <v>6622</v>
      </c>
      <c r="D112" s="1" t="s">
        <v>74</v>
      </c>
      <c r="E112" s="1">
        <v>42</v>
      </c>
      <c r="F112" s="1">
        <v>77</v>
      </c>
      <c r="G112" s="7">
        <f>F112-E112</f>
        <v>35</v>
      </c>
      <c r="H112" s="2">
        <f>IF(F112&lt;50,0.1*G112,0.2*G112)</f>
        <v>7</v>
      </c>
      <c r="I112" s="1" t="s">
        <v>33</v>
      </c>
      <c r="J112" s="1" t="s">
        <v>34</v>
      </c>
      <c r="K112" s="1" t="s">
        <v>21</v>
      </c>
    </row>
    <row r="113" spans="1:11">
      <c r="A113" s="1" t="s">
        <v>139</v>
      </c>
      <c r="B113" s="1" t="s">
        <v>153</v>
      </c>
      <c r="C113" s="1">
        <v>6622</v>
      </c>
      <c r="D113" s="1" t="s">
        <v>74</v>
      </c>
      <c r="E113" s="1">
        <v>42</v>
      </c>
      <c r="F113" s="1">
        <v>77</v>
      </c>
      <c r="G113" s="7">
        <f>F113-E113</f>
        <v>35</v>
      </c>
      <c r="H113" s="2">
        <f>IF(F113&lt;50,0.1*G113,0.2*G113)</f>
        <v>7</v>
      </c>
      <c r="I113" s="1" t="s">
        <v>24</v>
      </c>
      <c r="J113" s="1" t="s">
        <v>25</v>
      </c>
      <c r="K113" s="1" t="s">
        <v>26</v>
      </c>
    </row>
    <row r="114" spans="1:11">
      <c r="A114" s="1" t="s">
        <v>139</v>
      </c>
      <c r="B114" s="1" t="s">
        <v>154</v>
      </c>
      <c r="C114" s="1">
        <v>9822</v>
      </c>
      <c r="D114" s="1" t="s">
        <v>13</v>
      </c>
      <c r="E114" s="1">
        <v>58.3</v>
      </c>
      <c r="F114" s="1">
        <v>98.4</v>
      </c>
      <c r="G114" s="7">
        <f>F114-E114</f>
        <v>40.100000000000009</v>
      </c>
      <c r="H114" s="2">
        <f>IF(F114&lt;50,0.1*G114,0.2*G114)</f>
        <v>8.0200000000000014</v>
      </c>
      <c r="I114" s="1" t="s">
        <v>14</v>
      </c>
      <c r="J114" s="1" t="s">
        <v>15</v>
      </c>
      <c r="K114" s="1" t="s">
        <v>21</v>
      </c>
    </row>
    <row r="115" spans="1:11" ht="30">
      <c r="A115" s="1" t="s">
        <v>139</v>
      </c>
      <c r="B115" s="1" t="s">
        <v>155</v>
      </c>
      <c r="C115" s="1">
        <v>2242</v>
      </c>
      <c r="D115" s="1" t="s">
        <v>49</v>
      </c>
      <c r="E115" s="1">
        <v>60</v>
      </c>
      <c r="F115" s="1">
        <v>124</v>
      </c>
      <c r="G115" s="7">
        <f>F115-E115</f>
        <v>64</v>
      </c>
      <c r="H115" s="2">
        <f>IF(F115&lt;50,0.1*G115,0.2*G115)</f>
        <v>12.8</v>
      </c>
      <c r="I115" s="1" t="s">
        <v>19</v>
      </c>
      <c r="J115" s="1" t="s">
        <v>20</v>
      </c>
      <c r="K115" s="1" t="s">
        <v>26</v>
      </c>
    </row>
    <row r="116" spans="1:11">
      <c r="A116" s="1" t="s">
        <v>139</v>
      </c>
      <c r="B116" s="1" t="s">
        <v>156</v>
      </c>
      <c r="C116" s="1">
        <v>8722</v>
      </c>
      <c r="D116" s="1" t="s">
        <v>28</v>
      </c>
      <c r="E116" s="1">
        <v>344</v>
      </c>
      <c r="F116" s="1">
        <v>502</v>
      </c>
      <c r="G116" s="7">
        <f>F116-E116</f>
        <v>158</v>
      </c>
      <c r="H116" s="2">
        <f>IF(F116&lt;50,0.1*G116,0.2*G116)</f>
        <v>31.6</v>
      </c>
      <c r="I116" s="1" t="s">
        <v>14</v>
      </c>
      <c r="J116" s="1" t="s">
        <v>15</v>
      </c>
      <c r="K116" s="1" t="s">
        <v>26</v>
      </c>
    </row>
    <row r="117" spans="1:11">
      <c r="A117" s="1" t="s">
        <v>139</v>
      </c>
      <c r="B117" s="1" t="s">
        <v>157</v>
      </c>
      <c r="C117" s="1">
        <v>6622</v>
      </c>
      <c r="D117" s="1" t="s">
        <v>74</v>
      </c>
      <c r="E117" s="1">
        <v>42</v>
      </c>
      <c r="F117" s="1">
        <v>77</v>
      </c>
      <c r="G117" s="7">
        <f>F117-E117</f>
        <v>35</v>
      </c>
      <c r="H117" s="2">
        <f>IF(F117&lt;50,0.1*G117,0.2*G117)</f>
        <v>7</v>
      </c>
      <c r="I117" s="1" t="s">
        <v>24</v>
      </c>
      <c r="J117" s="1" t="s">
        <v>25</v>
      </c>
      <c r="K117" s="1" t="s">
        <v>53</v>
      </c>
    </row>
    <row r="118" spans="1:11">
      <c r="A118" s="1" t="s">
        <v>139</v>
      </c>
      <c r="B118" s="1" t="s">
        <v>158</v>
      </c>
      <c r="C118" s="1">
        <v>8722</v>
      </c>
      <c r="D118" s="1" t="s">
        <v>28</v>
      </c>
      <c r="E118" s="1">
        <v>344</v>
      </c>
      <c r="F118" s="1">
        <v>502</v>
      </c>
      <c r="G118" s="7">
        <f>F118-E118</f>
        <v>158</v>
      </c>
      <c r="H118" s="2">
        <f>IF(F118&lt;50,0.1*G118,0.2*G118)</f>
        <v>31.6</v>
      </c>
      <c r="I118" s="1" t="s">
        <v>33</v>
      </c>
      <c r="J118" s="1" t="s">
        <v>34</v>
      </c>
      <c r="K118" s="1" t="s">
        <v>16</v>
      </c>
    </row>
    <row r="119" spans="1:11" ht="30">
      <c r="A119" s="1" t="s">
        <v>139</v>
      </c>
      <c r="B119" s="1" t="s">
        <v>159</v>
      </c>
      <c r="C119" s="1">
        <v>9822</v>
      </c>
      <c r="D119" s="1" t="s">
        <v>13</v>
      </c>
      <c r="E119" s="1">
        <v>58.3</v>
      </c>
      <c r="F119" s="1">
        <v>98.4</v>
      </c>
      <c r="G119" s="7">
        <f>F119-E119</f>
        <v>40.100000000000009</v>
      </c>
      <c r="H119" s="2">
        <f>IF(F119&lt;50,0.1*G119,0.2*G119)</f>
        <v>8.0200000000000014</v>
      </c>
      <c r="I119" s="1" t="s">
        <v>19</v>
      </c>
      <c r="J119" s="1" t="s">
        <v>20</v>
      </c>
      <c r="K119" s="1" t="s">
        <v>21</v>
      </c>
    </row>
    <row r="120" spans="1:11">
      <c r="A120" s="1" t="s">
        <v>139</v>
      </c>
      <c r="B120" s="1" t="s">
        <v>160</v>
      </c>
      <c r="C120" s="1">
        <v>2242</v>
      </c>
      <c r="D120" s="1" t="s">
        <v>49</v>
      </c>
      <c r="E120" s="1">
        <v>60</v>
      </c>
      <c r="F120" s="1">
        <v>124</v>
      </c>
      <c r="G120" s="7">
        <f>F120-E120</f>
        <v>64</v>
      </c>
      <c r="H120" s="2">
        <f>IF(F120&lt;50,0.1*G120,0.2*G120)</f>
        <v>12.8</v>
      </c>
      <c r="I120" s="1" t="s">
        <v>14</v>
      </c>
      <c r="J120" s="1" t="s">
        <v>15</v>
      </c>
      <c r="K120" s="1" t="s">
        <v>56</v>
      </c>
    </row>
    <row r="121" spans="1:11">
      <c r="A121" s="1" t="s">
        <v>139</v>
      </c>
      <c r="B121" s="1" t="s">
        <v>161</v>
      </c>
      <c r="C121" s="1">
        <v>2242</v>
      </c>
      <c r="D121" s="1" t="s">
        <v>49</v>
      </c>
      <c r="E121" s="1">
        <v>60</v>
      </c>
      <c r="F121" s="1">
        <v>124</v>
      </c>
      <c r="G121" s="7">
        <f>F121-E121</f>
        <v>64</v>
      </c>
      <c r="H121" s="2">
        <f>IF(F121&lt;50,0.1*G121,0.2*G121)</f>
        <v>12.8</v>
      </c>
      <c r="I121" s="1" t="s">
        <v>24</v>
      </c>
      <c r="J121" s="1" t="s">
        <v>25</v>
      </c>
      <c r="K121" s="1" t="s">
        <v>21</v>
      </c>
    </row>
    <row r="122" spans="1:11">
      <c r="A122" s="1" t="s">
        <v>139</v>
      </c>
      <c r="B122" s="1" t="s">
        <v>162</v>
      </c>
      <c r="C122" s="1">
        <v>4421</v>
      </c>
      <c r="D122" s="1" t="s">
        <v>41</v>
      </c>
      <c r="E122" s="1">
        <v>45</v>
      </c>
      <c r="F122" s="1">
        <v>87</v>
      </c>
      <c r="G122" s="7">
        <f>F122-E122</f>
        <v>42</v>
      </c>
      <c r="H122" s="2">
        <f>IF(F122&lt;50,0.1*G122,0.2*G122)</f>
        <v>8.4</v>
      </c>
      <c r="I122" s="1" t="s">
        <v>24</v>
      </c>
      <c r="J122" s="1" t="s">
        <v>25</v>
      </c>
      <c r="K122" s="1" t="s">
        <v>53</v>
      </c>
    </row>
    <row r="123" spans="1:11">
      <c r="A123" s="1" t="s">
        <v>139</v>
      </c>
      <c r="B123" s="1" t="s">
        <v>163</v>
      </c>
      <c r="C123" s="1">
        <v>8722</v>
      </c>
      <c r="D123" s="1" t="s">
        <v>28</v>
      </c>
      <c r="E123" s="1">
        <v>344</v>
      </c>
      <c r="F123" s="1">
        <v>502</v>
      </c>
      <c r="G123" s="7">
        <f>F123-E123</f>
        <v>158</v>
      </c>
      <c r="H123" s="2">
        <f>IF(F123&lt;50,0.1*G123,0.2*G123)</f>
        <v>31.6</v>
      </c>
      <c r="I123" s="1" t="s">
        <v>24</v>
      </c>
      <c r="J123" s="1" t="s">
        <v>25</v>
      </c>
      <c r="K123" s="1" t="s">
        <v>26</v>
      </c>
    </row>
    <row r="124" spans="1:11">
      <c r="A124" s="1" t="s">
        <v>139</v>
      </c>
      <c r="B124" s="1" t="s">
        <v>164</v>
      </c>
      <c r="C124" s="1">
        <v>9822</v>
      </c>
      <c r="D124" s="1" t="s">
        <v>13</v>
      </c>
      <c r="E124" s="1">
        <v>58.3</v>
      </c>
      <c r="F124" s="1">
        <v>98.4</v>
      </c>
      <c r="G124" s="7">
        <f>F124-E124</f>
        <v>40.100000000000009</v>
      </c>
      <c r="H124" s="2">
        <f>IF(F124&lt;50,0.1*G124,0.2*G124)</f>
        <v>8.0200000000000014</v>
      </c>
      <c r="I124" s="1" t="s">
        <v>24</v>
      </c>
      <c r="J124" s="1" t="s">
        <v>25</v>
      </c>
      <c r="K124" s="1" t="s">
        <v>53</v>
      </c>
    </row>
    <row r="125" spans="1:11">
      <c r="A125" s="1" t="s">
        <v>139</v>
      </c>
      <c r="B125" s="1" t="s">
        <v>165</v>
      </c>
      <c r="C125" s="1">
        <v>4421</v>
      </c>
      <c r="D125" s="1" t="s">
        <v>41</v>
      </c>
      <c r="E125" s="1">
        <v>45</v>
      </c>
      <c r="F125" s="1">
        <v>87</v>
      </c>
      <c r="G125" s="7">
        <f>F125-E125</f>
        <v>42</v>
      </c>
      <c r="H125" s="2">
        <f>IF(F125&lt;50,0.1*G125,0.2*G125)</f>
        <v>8.4</v>
      </c>
      <c r="I125" s="1" t="s">
        <v>24</v>
      </c>
      <c r="J125" s="1" t="s">
        <v>25</v>
      </c>
      <c r="K125" s="1" t="s">
        <v>26</v>
      </c>
    </row>
    <row r="126" spans="1:11">
      <c r="A126" s="1" t="s">
        <v>166</v>
      </c>
      <c r="B126" s="1" t="s">
        <v>167</v>
      </c>
      <c r="C126" s="1">
        <v>2242</v>
      </c>
      <c r="D126" s="1" t="s">
        <v>49</v>
      </c>
      <c r="E126" s="1">
        <v>60</v>
      </c>
      <c r="F126" s="1">
        <v>124</v>
      </c>
      <c r="G126" s="7">
        <f>F126-E126</f>
        <v>64</v>
      </c>
      <c r="H126" s="2">
        <f>IF(F126&lt;50,0.1*G126,0.2*G126)</f>
        <v>12.8</v>
      </c>
      <c r="I126" s="1" t="s">
        <v>24</v>
      </c>
      <c r="J126" s="1" t="s">
        <v>25</v>
      </c>
      <c r="K126" s="1" t="s">
        <v>21</v>
      </c>
    </row>
    <row r="127" spans="1:11" ht="30">
      <c r="A127" s="1" t="s">
        <v>166</v>
      </c>
      <c r="B127" s="1" t="s">
        <v>168</v>
      </c>
      <c r="C127" s="1">
        <v>9212</v>
      </c>
      <c r="D127" s="1" t="s">
        <v>43</v>
      </c>
      <c r="E127" s="1">
        <v>4</v>
      </c>
      <c r="F127" s="1">
        <v>7</v>
      </c>
      <c r="G127" s="7">
        <f>F127-E127</f>
        <v>3</v>
      </c>
      <c r="H127" s="2">
        <f>IF(F127&lt;50,0.1*G127,0.2*G127)</f>
        <v>0.30000000000000004</v>
      </c>
      <c r="I127" s="1" t="s">
        <v>24</v>
      </c>
      <c r="J127" s="1" t="s">
        <v>25</v>
      </c>
      <c r="K127" s="1" t="s">
        <v>16</v>
      </c>
    </row>
    <row r="128" spans="1:11">
      <c r="A128" s="1" t="s">
        <v>166</v>
      </c>
      <c r="B128" s="1" t="s">
        <v>169</v>
      </c>
      <c r="C128" s="1">
        <v>8722</v>
      </c>
      <c r="D128" s="1" t="s">
        <v>28</v>
      </c>
      <c r="E128" s="1">
        <v>344</v>
      </c>
      <c r="F128" s="1">
        <v>502</v>
      </c>
      <c r="G128" s="7">
        <f>F128-E128</f>
        <v>158</v>
      </c>
      <c r="H128" s="2">
        <f>IF(F128&lt;50,0.1*G128,0.2*G128)</f>
        <v>31.6</v>
      </c>
      <c r="I128" s="1" t="s">
        <v>14</v>
      </c>
      <c r="J128" s="1" t="s">
        <v>15</v>
      </c>
      <c r="K128" s="1" t="s">
        <v>53</v>
      </c>
    </row>
    <row r="129" spans="1:11" ht="30">
      <c r="A129" s="1" t="s">
        <v>166</v>
      </c>
      <c r="B129" s="1" t="s">
        <v>170</v>
      </c>
      <c r="C129" s="1">
        <v>6622</v>
      </c>
      <c r="D129" s="1" t="s">
        <v>74</v>
      </c>
      <c r="E129" s="1">
        <v>42</v>
      </c>
      <c r="F129" s="1">
        <v>77</v>
      </c>
      <c r="G129" s="7">
        <f>F129-E129</f>
        <v>35</v>
      </c>
      <c r="H129" s="2">
        <f>IF(F129&lt;50,0.1*G129,0.2*G129)</f>
        <v>7</v>
      </c>
      <c r="I129" s="1" t="s">
        <v>19</v>
      </c>
      <c r="J129" s="1" t="s">
        <v>20</v>
      </c>
      <c r="K129" s="1" t="s">
        <v>21</v>
      </c>
    </row>
    <row r="130" spans="1:11">
      <c r="A130" s="1" t="s">
        <v>166</v>
      </c>
      <c r="B130" s="1" t="s">
        <v>171</v>
      </c>
      <c r="C130" s="1">
        <v>9822</v>
      </c>
      <c r="D130" s="1" t="s">
        <v>13</v>
      </c>
      <c r="E130" s="1">
        <v>58.3</v>
      </c>
      <c r="F130" s="1">
        <v>98.4</v>
      </c>
      <c r="G130" s="7">
        <f>F130-E130</f>
        <v>40.100000000000009</v>
      </c>
      <c r="H130" s="2">
        <f>IF(F130&lt;50,0.1*G130,0.2*G130)</f>
        <v>8.0200000000000014</v>
      </c>
      <c r="I130" s="1" t="s">
        <v>33</v>
      </c>
      <c r="J130" s="1" t="s">
        <v>34</v>
      </c>
      <c r="K130" s="1" t="s">
        <v>53</v>
      </c>
    </row>
    <row r="131" spans="1:11">
      <c r="A131" s="1" t="s">
        <v>166</v>
      </c>
      <c r="B131" s="1" t="s">
        <v>172</v>
      </c>
      <c r="C131" s="1">
        <v>4421</v>
      </c>
      <c r="D131" s="1" t="s">
        <v>41</v>
      </c>
      <c r="E131" s="1">
        <v>45</v>
      </c>
      <c r="F131" s="1">
        <v>87</v>
      </c>
      <c r="G131" s="7">
        <f>F131-E131</f>
        <v>42</v>
      </c>
      <c r="H131" s="2">
        <f>IF(F131&lt;50,0.1*G131,0.2*G131)</f>
        <v>8.4</v>
      </c>
      <c r="I131" s="1" t="s">
        <v>33</v>
      </c>
      <c r="J131" s="1" t="s">
        <v>34</v>
      </c>
      <c r="K131" s="1" t="s">
        <v>21</v>
      </c>
    </row>
    <row r="132" spans="1:11" ht="30">
      <c r="A132" s="1" t="s">
        <v>166</v>
      </c>
      <c r="B132" s="1" t="s">
        <v>173</v>
      </c>
      <c r="C132" s="1">
        <v>9212</v>
      </c>
      <c r="D132" s="1" t="s">
        <v>43</v>
      </c>
      <c r="E132" s="1">
        <v>4</v>
      </c>
      <c r="F132" s="1">
        <v>7</v>
      </c>
      <c r="G132" s="7">
        <f>F132-E132</f>
        <v>3</v>
      </c>
      <c r="H132" s="2">
        <f>IF(F132&lt;50,0.1*G132,0.2*G132)</f>
        <v>0.30000000000000004</v>
      </c>
      <c r="I132" s="1" t="s">
        <v>33</v>
      </c>
      <c r="J132" s="1" t="s">
        <v>34</v>
      </c>
      <c r="K132" s="1" t="s">
        <v>26</v>
      </c>
    </row>
    <row r="133" spans="1:11" ht="30">
      <c r="A133" s="1" t="s">
        <v>166</v>
      </c>
      <c r="B133" s="1" t="s">
        <v>174</v>
      </c>
      <c r="C133" s="1">
        <v>9212</v>
      </c>
      <c r="D133" s="1" t="s">
        <v>43</v>
      </c>
      <c r="E133" s="1">
        <v>4</v>
      </c>
      <c r="F133" s="1">
        <v>7</v>
      </c>
      <c r="G133" s="7">
        <f>F133-E133</f>
        <v>3</v>
      </c>
      <c r="H133" s="2">
        <f>IF(F133&lt;50,0.1*G133,0.2*G133)</f>
        <v>0.30000000000000004</v>
      </c>
      <c r="I133" s="1" t="s">
        <v>33</v>
      </c>
      <c r="J133" s="1" t="s">
        <v>34</v>
      </c>
      <c r="K133" s="1" t="s">
        <v>21</v>
      </c>
    </row>
    <row r="134" spans="1:11">
      <c r="A134" s="1" t="s">
        <v>166</v>
      </c>
      <c r="B134" s="1" t="s">
        <v>175</v>
      </c>
      <c r="C134" s="1">
        <v>9822</v>
      </c>
      <c r="D134" s="1" t="s">
        <v>13</v>
      </c>
      <c r="E134" s="1">
        <v>58.3</v>
      </c>
      <c r="F134" s="1">
        <v>98.4</v>
      </c>
      <c r="G134" s="7">
        <f>F134-E134</f>
        <v>40.100000000000009</v>
      </c>
      <c r="H134" s="2">
        <f>IF(F134&lt;50,0.1*G134,0.2*G134)</f>
        <v>8.0200000000000014</v>
      </c>
      <c r="I134" s="1" t="s">
        <v>14</v>
      </c>
      <c r="J134" s="1" t="s">
        <v>15</v>
      </c>
      <c r="K134" s="1" t="s">
        <v>26</v>
      </c>
    </row>
    <row r="135" spans="1:11">
      <c r="A135" s="1" t="s">
        <v>166</v>
      </c>
      <c r="B135" s="1" t="s">
        <v>176</v>
      </c>
      <c r="C135" s="1">
        <v>9822</v>
      </c>
      <c r="D135" s="1" t="s">
        <v>13</v>
      </c>
      <c r="E135" s="1">
        <v>58.3</v>
      </c>
      <c r="F135" s="1">
        <v>98.4</v>
      </c>
      <c r="G135" s="7">
        <f>F135-E135</f>
        <v>40.100000000000009</v>
      </c>
      <c r="H135" s="2">
        <f>IF(F135&lt;50,0.1*G135,0.2*G135)</f>
        <v>8.0200000000000014</v>
      </c>
      <c r="I135" s="1" t="s">
        <v>24</v>
      </c>
      <c r="J135" s="1" t="s">
        <v>25</v>
      </c>
      <c r="K135" s="1" t="s">
        <v>26</v>
      </c>
    </row>
    <row r="136" spans="1:11">
      <c r="A136" s="1" t="s">
        <v>166</v>
      </c>
      <c r="B136" s="1" t="s">
        <v>177</v>
      </c>
      <c r="C136" s="1">
        <v>8722</v>
      </c>
      <c r="D136" s="1" t="s">
        <v>28</v>
      </c>
      <c r="E136" s="1">
        <v>344</v>
      </c>
      <c r="F136" s="1">
        <v>502</v>
      </c>
      <c r="G136" s="7">
        <f>F136-E136</f>
        <v>158</v>
      </c>
      <c r="H136" s="2">
        <f>IF(F136&lt;50,0.1*G136,0.2*G136)</f>
        <v>31.6</v>
      </c>
      <c r="I136" s="1" t="s">
        <v>14</v>
      </c>
      <c r="J136" s="1" t="s">
        <v>15</v>
      </c>
      <c r="K136" s="1" t="s">
        <v>53</v>
      </c>
    </row>
    <row r="137" spans="1:11">
      <c r="A137" s="1" t="s">
        <v>166</v>
      </c>
      <c r="B137" s="1" t="s">
        <v>178</v>
      </c>
      <c r="C137" s="1">
        <v>2242</v>
      </c>
      <c r="D137" s="1" t="s">
        <v>49</v>
      </c>
      <c r="E137" s="1">
        <v>60</v>
      </c>
      <c r="F137" s="1">
        <v>124</v>
      </c>
      <c r="G137" s="7">
        <f>F137-E137</f>
        <v>64</v>
      </c>
      <c r="H137" s="2">
        <f>IF(F137&lt;50,0.1*G137,0.2*G137)</f>
        <v>12.8</v>
      </c>
      <c r="I137" s="1" t="s">
        <v>24</v>
      </c>
      <c r="J137" s="1" t="s">
        <v>25</v>
      </c>
      <c r="K137" s="1" t="s">
        <v>16</v>
      </c>
    </row>
    <row r="138" spans="1:11" ht="30">
      <c r="A138" s="1" t="s">
        <v>166</v>
      </c>
      <c r="B138" s="1" t="s">
        <v>179</v>
      </c>
      <c r="C138" s="1">
        <v>9822</v>
      </c>
      <c r="D138" s="1" t="s">
        <v>13</v>
      </c>
      <c r="E138" s="1">
        <v>58.3</v>
      </c>
      <c r="F138" s="1">
        <v>98.4</v>
      </c>
      <c r="G138" s="7">
        <f>F138-E138</f>
        <v>40.100000000000009</v>
      </c>
      <c r="H138" s="2">
        <f>IF(F138&lt;50,0.1*G138,0.2*G138)</f>
        <v>8.0200000000000014</v>
      </c>
      <c r="I138" s="1" t="s">
        <v>19</v>
      </c>
      <c r="J138" s="1" t="s">
        <v>20</v>
      </c>
      <c r="K138" s="1" t="s">
        <v>21</v>
      </c>
    </row>
    <row r="139" spans="1:11">
      <c r="A139" s="1" t="s">
        <v>166</v>
      </c>
      <c r="B139" s="1" t="s">
        <v>180</v>
      </c>
      <c r="C139" s="1">
        <v>8722</v>
      </c>
      <c r="D139" s="1" t="s">
        <v>28</v>
      </c>
      <c r="E139" s="1">
        <v>344</v>
      </c>
      <c r="F139" s="1">
        <v>502</v>
      </c>
      <c r="G139" s="7">
        <f>F139-E139</f>
        <v>158</v>
      </c>
      <c r="H139" s="2">
        <f>IF(F139&lt;50,0.1*G139,0.2*G139)</f>
        <v>31.6</v>
      </c>
      <c r="I139" s="1" t="s">
        <v>14</v>
      </c>
      <c r="J139" s="1" t="s">
        <v>15</v>
      </c>
      <c r="K139" s="1" t="s">
        <v>56</v>
      </c>
    </row>
    <row r="140" spans="1:11">
      <c r="A140" s="1" t="s">
        <v>166</v>
      </c>
      <c r="B140" s="1" t="s">
        <v>181</v>
      </c>
      <c r="C140" s="1">
        <v>4421</v>
      </c>
      <c r="D140" s="1" t="s">
        <v>41</v>
      </c>
      <c r="E140" s="1">
        <v>45</v>
      </c>
      <c r="F140" s="1">
        <v>87</v>
      </c>
      <c r="G140" s="7">
        <f>F140-E140</f>
        <v>42</v>
      </c>
      <c r="H140" s="2">
        <f>IF(F140&lt;50,0.1*G140,0.2*G140)</f>
        <v>8.4</v>
      </c>
      <c r="I140" s="1" t="s">
        <v>24</v>
      </c>
      <c r="J140" s="1" t="s">
        <v>25</v>
      </c>
      <c r="K140" s="1" t="s">
        <v>21</v>
      </c>
    </row>
    <row r="141" spans="1:11" ht="30">
      <c r="A141" s="1" t="s">
        <v>166</v>
      </c>
      <c r="B141" s="1" t="s">
        <v>182</v>
      </c>
      <c r="C141" s="1">
        <v>4421</v>
      </c>
      <c r="D141" s="1" t="s">
        <v>41</v>
      </c>
      <c r="E141" s="1">
        <v>45</v>
      </c>
      <c r="F141" s="1">
        <v>87</v>
      </c>
      <c r="G141" s="7">
        <f>F141-E141</f>
        <v>42</v>
      </c>
      <c r="H141" s="2">
        <f>IF(F141&lt;50,0.1*G141,0.2*G141)</f>
        <v>8.4</v>
      </c>
      <c r="I141" s="1" t="s">
        <v>19</v>
      </c>
      <c r="J141" s="1" t="s">
        <v>20</v>
      </c>
      <c r="K141" s="1" t="s">
        <v>53</v>
      </c>
    </row>
    <row r="142" spans="1:11" ht="30">
      <c r="A142" s="1" t="s">
        <v>166</v>
      </c>
      <c r="B142" s="1" t="s">
        <v>183</v>
      </c>
      <c r="C142" s="1">
        <v>9212</v>
      </c>
      <c r="D142" s="1" t="s">
        <v>43</v>
      </c>
      <c r="E142" s="1">
        <v>4</v>
      </c>
      <c r="F142" s="1">
        <v>7</v>
      </c>
      <c r="G142" s="7">
        <f>F142-E142</f>
        <v>3</v>
      </c>
      <c r="H142" s="2">
        <f>IF(F142&lt;50,0.1*G142,0.2*G142)</f>
        <v>0.30000000000000004</v>
      </c>
      <c r="I142" s="1" t="s">
        <v>19</v>
      </c>
      <c r="J142" s="1" t="s">
        <v>20</v>
      </c>
      <c r="K142" s="1" t="s">
        <v>26</v>
      </c>
    </row>
    <row r="143" spans="1:11" ht="30">
      <c r="A143" s="1" t="s">
        <v>184</v>
      </c>
      <c r="B143" s="1" t="s">
        <v>185</v>
      </c>
      <c r="C143" s="1">
        <v>2242</v>
      </c>
      <c r="D143" s="1" t="s">
        <v>49</v>
      </c>
      <c r="E143" s="1">
        <v>60</v>
      </c>
      <c r="F143" s="1">
        <v>124</v>
      </c>
      <c r="G143" s="7">
        <f>F143-E143</f>
        <v>64</v>
      </c>
      <c r="H143" s="2">
        <f>IF(F143&lt;50,0.1*G143,0.2*G143)</f>
        <v>12.8</v>
      </c>
      <c r="I143" s="1" t="s">
        <v>19</v>
      </c>
      <c r="J143" s="1" t="s">
        <v>20</v>
      </c>
      <c r="K143" s="1" t="s">
        <v>53</v>
      </c>
    </row>
    <row r="144" spans="1:11">
      <c r="A144" s="1" t="s">
        <v>184</v>
      </c>
      <c r="B144" s="1" t="s">
        <v>186</v>
      </c>
      <c r="C144" s="1">
        <v>9822</v>
      </c>
      <c r="D144" s="1" t="s">
        <v>13</v>
      </c>
      <c r="E144" s="1">
        <v>58.3</v>
      </c>
      <c r="F144" s="1">
        <v>98.4</v>
      </c>
      <c r="G144" s="7">
        <f>F144-E144</f>
        <v>40.100000000000009</v>
      </c>
      <c r="H144" s="2">
        <f>IF(F144&lt;50,0.1*G144,0.2*G144)</f>
        <v>8.0200000000000014</v>
      </c>
      <c r="I144" s="1" t="s">
        <v>33</v>
      </c>
      <c r="J144" s="1" t="s">
        <v>34</v>
      </c>
      <c r="K144" s="1" t="s">
        <v>26</v>
      </c>
    </row>
    <row r="145" spans="1:11">
      <c r="A145" s="1" t="s">
        <v>184</v>
      </c>
      <c r="B145" s="1" t="s">
        <v>187</v>
      </c>
      <c r="C145" s="1">
        <v>2242</v>
      </c>
      <c r="D145" s="1" t="s">
        <v>49</v>
      </c>
      <c r="E145" s="1">
        <v>60</v>
      </c>
      <c r="F145" s="1">
        <v>124</v>
      </c>
      <c r="G145" s="7">
        <f>F145-E145</f>
        <v>64</v>
      </c>
      <c r="H145" s="2">
        <f>IF(F145&lt;50,0.1*G145,0.2*G145)</f>
        <v>12.8</v>
      </c>
      <c r="I145" s="1" t="s">
        <v>33</v>
      </c>
      <c r="J145" s="1" t="s">
        <v>34</v>
      </c>
      <c r="K145" s="1" t="s">
        <v>21</v>
      </c>
    </row>
    <row r="146" spans="1:11">
      <c r="A146" s="1" t="s">
        <v>184</v>
      </c>
      <c r="B146" s="1" t="s">
        <v>188</v>
      </c>
      <c r="C146" s="1">
        <v>4421</v>
      </c>
      <c r="D146" s="1" t="s">
        <v>41</v>
      </c>
      <c r="E146" s="1">
        <v>45</v>
      </c>
      <c r="F146" s="1">
        <v>87</v>
      </c>
      <c r="G146" s="7">
        <f>F146-E146</f>
        <v>42</v>
      </c>
      <c r="H146" s="2">
        <f>IF(F146&lt;50,0.1*G146,0.2*G146)</f>
        <v>8.4</v>
      </c>
      <c r="I146" s="1" t="s">
        <v>33</v>
      </c>
      <c r="J146" s="1" t="s">
        <v>34</v>
      </c>
      <c r="K146" s="1" t="s">
        <v>16</v>
      </c>
    </row>
    <row r="147" spans="1:11">
      <c r="A147" s="1" t="s">
        <v>184</v>
      </c>
      <c r="B147" s="1" t="s">
        <v>189</v>
      </c>
      <c r="C147" s="1">
        <v>8722</v>
      </c>
      <c r="D147" s="1" t="s">
        <v>28</v>
      </c>
      <c r="E147" s="1">
        <v>344</v>
      </c>
      <c r="F147" s="1">
        <v>502</v>
      </c>
      <c r="G147" s="7">
        <f>F147-E147</f>
        <v>158</v>
      </c>
      <c r="H147" s="2">
        <f>IF(F147&lt;50,0.1*G147,0.2*G147)</f>
        <v>31.6</v>
      </c>
      <c r="I147" s="1" t="s">
        <v>33</v>
      </c>
      <c r="J147" s="1" t="s">
        <v>34</v>
      </c>
      <c r="K147" s="1" t="s">
        <v>53</v>
      </c>
    </row>
    <row r="148" spans="1:11">
      <c r="A148" s="1" t="s">
        <v>184</v>
      </c>
      <c r="B148" s="1" t="s">
        <v>190</v>
      </c>
      <c r="C148" s="1">
        <v>9822</v>
      </c>
      <c r="D148" s="1" t="s">
        <v>13</v>
      </c>
      <c r="E148" s="1">
        <v>58.3</v>
      </c>
      <c r="F148" s="1">
        <v>98.4</v>
      </c>
      <c r="G148" s="7">
        <f>F148-E148</f>
        <v>40.100000000000009</v>
      </c>
      <c r="H148" s="2">
        <f>IF(F148&lt;50,0.1*G148,0.2*G148)</f>
        <v>8.0200000000000014</v>
      </c>
      <c r="I148" s="1" t="s">
        <v>14</v>
      </c>
      <c r="J148" s="1" t="s">
        <v>15</v>
      </c>
      <c r="K148" s="1" t="s">
        <v>21</v>
      </c>
    </row>
    <row r="149" spans="1:11" ht="30">
      <c r="A149" s="1" t="s">
        <v>184</v>
      </c>
      <c r="B149" s="1" t="s">
        <v>191</v>
      </c>
      <c r="C149" s="1">
        <v>9212</v>
      </c>
      <c r="D149" s="1" t="s">
        <v>43</v>
      </c>
      <c r="E149" s="1">
        <v>4</v>
      </c>
      <c r="F149" s="1">
        <v>7</v>
      </c>
      <c r="G149" s="7">
        <f>F149-E149</f>
        <v>3</v>
      </c>
      <c r="H149" s="2">
        <f>IF(F149&lt;50,0.1*G149,0.2*G149)</f>
        <v>0.30000000000000004</v>
      </c>
      <c r="I149" s="1" t="s">
        <v>24</v>
      </c>
      <c r="J149" s="1" t="s">
        <v>25</v>
      </c>
      <c r="K149" s="1" t="s">
        <v>26</v>
      </c>
    </row>
    <row r="150" spans="1:11">
      <c r="A150" s="1" t="s">
        <v>184</v>
      </c>
      <c r="B150" s="1" t="s">
        <v>192</v>
      </c>
      <c r="C150" s="1">
        <v>8722</v>
      </c>
      <c r="D150" s="1" t="s">
        <v>28</v>
      </c>
      <c r="E150" s="1">
        <v>344</v>
      </c>
      <c r="F150" s="1">
        <v>502</v>
      </c>
      <c r="G150" s="7">
        <f>F150-E150</f>
        <v>158</v>
      </c>
      <c r="H150" s="2">
        <f>IF(F150&lt;50,0.1*G150,0.2*G150)</f>
        <v>31.6</v>
      </c>
      <c r="I150" s="1" t="s">
        <v>14</v>
      </c>
      <c r="J150" s="1" t="s">
        <v>15</v>
      </c>
      <c r="K150" s="1" t="s">
        <v>26</v>
      </c>
    </row>
    <row r="151" spans="1:11">
      <c r="A151" s="1" t="s">
        <v>193</v>
      </c>
      <c r="B151" s="1" t="s">
        <v>194</v>
      </c>
      <c r="C151" s="1">
        <v>2242</v>
      </c>
      <c r="D151" s="1" t="s">
        <v>49</v>
      </c>
      <c r="E151" s="1">
        <v>60</v>
      </c>
      <c r="F151" s="1">
        <v>124</v>
      </c>
      <c r="G151" s="7">
        <f>F151-E151</f>
        <v>64</v>
      </c>
      <c r="H151" s="2">
        <f>IF(F151&lt;50,0.1*G151,0.2*G151)</f>
        <v>12.8</v>
      </c>
      <c r="I151" s="1" t="s">
        <v>24</v>
      </c>
      <c r="J151" s="1" t="s">
        <v>25</v>
      </c>
      <c r="K151" s="1" t="s">
        <v>56</v>
      </c>
    </row>
    <row r="152" spans="1:11" ht="30">
      <c r="A152" s="1" t="s">
        <v>193</v>
      </c>
      <c r="B152" s="1" t="s">
        <v>195</v>
      </c>
      <c r="C152" s="1">
        <v>2242</v>
      </c>
      <c r="D152" s="1" t="s">
        <v>49</v>
      </c>
      <c r="E152" s="1">
        <v>60</v>
      </c>
      <c r="F152" s="1">
        <v>124</v>
      </c>
      <c r="G152" s="7">
        <f>F152-E152</f>
        <v>64</v>
      </c>
      <c r="H152" s="2">
        <f>IF(F152&lt;50,0.1*G152,0.2*G152)</f>
        <v>12.8</v>
      </c>
      <c r="I152" s="1" t="s">
        <v>19</v>
      </c>
      <c r="J152" s="1" t="s">
        <v>20</v>
      </c>
      <c r="K152" s="1" t="s">
        <v>21</v>
      </c>
    </row>
    <row r="153" spans="1:11">
      <c r="A153" s="1" t="s">
        <v>193</v>
      </c>
      <c r="B153" s="1" t="s">
        <v>196</v>
      </c>
      <c r="C153" s="1">
        <v>4421</v>
      </c>
      <c r="D153" s="1" t="s">
        <v>41</v>
      </c>
      <c r="E153" s="1">
        <v>45</v>
      </c>
      <c r="F153" s="1">
        <v>87</v>
      </c>
      <c r="G153" s="7">
        <f>F153-E153</f>
        <v>42</v>
      </c>
      <c r="H153" s="2">
        <f>IF(F153&lt;50,0.1*G153,0.2*G153)</f>
        <v>8.4</v>
      </c>
      <c r="I153" s="1" t="s">
        <v>14</v>
      </c>
      <c r="J153" s="1" t="s">
        <v>15</v>
      </c>
      <c r="K153" s="1" t="s">
        <v>53</v>
      </c>
    </row>
    <row r="154" spans="1:11">
      <c r="A154" s="1" t="s">
        <v>193</v>
      </c>
      <c r="B154" s="1" t="s">
        <v>197</v>
      </c>
      <c r="C154" s="1">
        <v>8722</v>
      </c>
      <c r="D154" s="1" t="s">
        <v>28</v>
      </c>
      <c r="E154" s="1">
        <v>344</v>
      </c>
      <c r="F154" s="1">
        <v>502</v>
      </c>
      <c r="G154" s="7">
        <f>F154-E154</f>
        <v>158</v>
      </c>
      <c r="H154" s="2">
        <f>IF(F154&lt;50,0.1*G154,0.2*G154)</f>
        <v>31.6</v>
      </c>
      <c r="I154" s="1" t="s">
        <v>24</v>
      </c>
      <c r="J154" s="1" t="s">
        <v>25</v>
      </c>
      <c r="K154" s="1" t="s">
        <v>26</v>
      </c>
    </row>
    <row r="155" spans="1:11" ht="30">
      <c r="A155" s="1" t="s">
        <v>193</v>
      </c>
      <c r="B155" s="1" t="s">
        <v>198</v>
      </c>
      <c r="C155" s="1">
        <v>9822</v>
      </c>
      <c r="D155" s="1" t="s">
        <v>13</v>
      </c>
      <c r="E155" s="1">
        <v>58.3</v>
      </c>
      <c r="F155" s="1">
        <v>98.4</v>
      </c>
      <c r="G155" s="7">
        <f>F155-E155</f>
        <v>40.100000000000009</v>
      </c>
      <c r="H155" s="2">
        <f>IF(F155&lt;50,0.1*G155,0.2*G155)</f>
        <v>8.0200000000000014</v>
      </c>
      <c r="I155" s="1" t="s">
        <v>19</v>
      </c>
      <c r="J155" s="1" t="s">
        <v>20</v>
      </c>
      <c r="K155" s="1" t="s">
        <v>53</v>
      </c>
    </row>
    <row r="156" spans="1:11">
      <c r="A156" s="1" t="s">
        <v>193</v>
      </c>
      <c r="B156" s="1" t="s">
        <v>199</v>
      </c>
      <c r="C156" s="1">
        <v>4421</v>
      </c>
      <c r="D156" s="1" t="s">
        <v>41</v>
      </c>
      <c r="E156" s="1">
        <v>45</v>
      </c>
      <c r="F156" s="1">
        <v>87</v>
      </c>
      <c r="G156" s="7">
        <f>F156-E156</f>
        <v>42</v>
      </c>
      <c r="H156" s="2">
        <f>IF(F156&lt;50,0.1*G156,0.2*G156)</f>
        <v>8.4</v>
      </c>
      <c r="I156" s="1" t="s">
        <v>24</v>
      </c>
      <c r="J156" s="1" t="s">
        <v>25</v>
      </c>
      <c r="K156" s="1" t="s">
        <v>26</v>
      </c>
    </row>
    <row r="157" spans="1:11">
      <c r="A157" s="1" t="s">
        <v>193</v>
      </c>
      <c r="B157" s="1" t="s">
        <v>200</v>
      </c>
      <c r="C157" s="1">
        <v>2242</v>
      </c>
      <c r="D157" s="1" t="s">
        <v>49</v>
      </c>
      <c r="E157" s="1">
        <v>60</v>
      </c>
      <c r="F157" s="1">
        <v>124</v>
      </c>
      <c r="G157" s="7">
        <f>F157-E157</f>
        <v>64</v>
      </c>
      <c r="H157" s="2">
        <f>IF(F157&lt;50,0.1*G157,0.2*G157)</f>
        <v>12.8</v>
      </c>
      <c r="I157" s="1" t="s">
        <v>24</v>
      </c>
      <c r="J157" s="1" t="s">
        <v>25</v>
      </c>
      <c r="K157" s="1" t="s">
        <v>21</v>
      </c>
    </row>
    <row r="158" spans="1:11" ht="30">
      <c r="A158" s="1" t="s">
        <v>193</v>
      </c>
      <c r="B158" s="1" t="s">
        <v>201</v>
      </c>
      <c r="C158" s="1">
        <v>9212</v>
      </c>
      <c r="D158" s="1" t="s">
        <v>43</v>
      </c>
      <c r="E158" s="1">
        <v>4</v>
      </c>
      <c r="F158" s="1">
        <v>7</v>
      </c>
      <c r="G158" s="7">
        <f>F158-E158</f>
        <v>3</v>
      </c>
      <c r="H158" s="2">
        <f>IF(F158&lt;50,0.1*G158,0.2*G158)</f>
        <v>0.30000000000000004</v>
      </c>
      <c r="I158" s="1" t="s">
        <v>24</v>
      </c>
      <c r="J158" s="1" t="s">
        <v>25</v>
      </c>
      <c r="K158" s="1" t="s">
        <v>16</v>
      </c>
    </row>
    <row r="159" spans="1:11">
      <c r="A159" s="1" t="s">
        <v>202</v>
      </c>
      <c r="B159" s="1" t="s">
        <v>203</v>
      </c>
      <c r="C159" s="1">
        <v>8722</v>
      </c>
      <c r="D159" s="1" t="s">
        <v>28</v>
      </c>
      <c r="E159" s="1">
        <v>344</v>
      </c>
      <c r="F159" s="1">
        <v>502</v>
      </c>
      <c r="G159" s="7">
        <f>F159-E159</f>
        <v>158</v>
      </c>
      <c r="H159" s="2">
        <f>IF(F159&lt;50,0.1*G159,0.2*G159)</f>
        <v>31.6</v>
      </c>
      <c r="I159" s="1" t="s">
        <v>14</v>
      </c>
      <c r="J159" s="1" t="s">
        <v>15</v>
      </c>
      <c r="K159" s="1" t="s">
        <v>53</v>
      </c>
    </row>
    <row r="160" spans="1:11">
      <c r="A160" s="1" t="s">
        <v>202</v>
      </c>
      <c r="B160" s="1" t="s">
        <v>204</v>
      </c>
      <c r="C160" s="1">
        <v>6622</v>
      </c>
      <c r="D160" s="1" t="s">
        <v>74</v>
      </c>
      <c r="E160" s="1">
        <v>42</v>
      </c>
      <c r="F160" s="1">
        <v>77</v>
      </c>
      <c r="G160" s="7">
        <f>F160-E160</f>
        <v>35</v>
      </c>
      <c r="H160" s="2">
        <f>IF(F160&lt;50,0.1*G160,0.2*G160)</f>
        <v>7</v>
      </c>
      <c r="I160" s="1" t="s">
        <v>24</v>
      </c>
      <c r="J160" s="1" t="s">
        <v>25</v>
      </c>
      <c r="K160" s="1" t="s">
        <v>21</v>
      </c>
    </row>
    <row r="161" spans="1:11">
      <c r="A161" s="1" t="s">
        <v>202</v>
      </c>
      <c r="B161" s="1" t="s">
        <v>205</v>
      </c>
      <c r="C161" s="1">
        <v>9822</v>
      </c>
      <c r="D161" s="1" t="s">
        <v>13</v>
      </c>
      <c r="E161" s="1">
        <v>58.3</v>
      </c>
      <c r="F161" s="1">
        <v>98.4</v>
      </c>
      <c r="G161" s="7">
        <f>F161-E161</f>
        <v>40.100000000000009</v>
      </c>
      <c r="H161" s="2">
        <f>IF(F161&lt;50,0.1*G161,0.2*G161)</f>
        <v>8.0200000000000014</v>
      </c>
      <c r="I161" s="1" t="s">
        <v>33</v>
      </c>
      <c r="J161" s="1" t="s">
        <v>34</v>
      </c>
      <c r="K161" s="1" t="s">
        <v>53</v>
      </c>
    </row>
    <row r="162" spans="1:11" ht="30">
      <c r="A162" s="1" t="s">
        <v>202</v>
      </c>
      <c r="B162" s="1" t="s">
        <v>206</v>
      </c>
      <c r="C162" s="1">
        <v>4421</v>
      </c>
      <c r="D162" s="1" t="s">
        <v>41</v>
      </c>
      <c r="E162" s="1">
        <v>45</v>
      </c>
      <c r="F162" s="1">
        <v>87</v>
      </c>
      <c r="G162" s="7">
        <f>F162-E162</f>
        <v>42</v>
      </c>
      <c r="H162" s="2">
        <f>IF(F162&lt;50,0.1*G162,0.2*G162)</f>
        <v>8.4</v>
      </c>
      <c r="I162" s="1" t="s">
        <v>19</v>
      </c>
      <c r="J162" s="1" t="s">
        <v>20</v>
      </c>
      <c r="K162" s="1" t="s">
        <v>21</v>
      </c>
    </row>
    <row r="163" spans="1:11" ht="30">
      <c r="A163" s="1" t="s">
        <v>202</v>
      </c>
      <c r="B163" s="1" t="s">
        <v>207</v>
      </c>
      <c r="C163" s="1">
        <v>9212</v>
      </c>
      <c r="D163" s="1" t="s">
        <v>43</v>
      </c>
      <c r="E163" s="1">
        <v>4</v>
      </c>
      <c r="F163" s="1">
        <v>7</v>
      </c>
      <c r="G163" s="7">
        <f>F163-E163</f>
        <v>3</v>
      </c>
      <c r="H163" s="2">
        <f>IF(F163&lt;50,0.1*G163,0.2*G163)</f>
        <v>0.30000000000000004</v>
      </c>
      <c r="I163" s="1" t="s">
        <v>14</v>
      </c>
      <c r="J163" s="1" t="s">
        <v>15</v>
      </c>
      <c r="K163" s="1" t="s">
        <v>26</v>
      </c>
    </row>
    <row r="164" spans="1:11" ht="30">
      <c r="A164" s="1" t="s">
        <v>202</v>
      </c>
      <c r="B164" s="1" t="s">
        <v>208</v>
      </c>
      <c r="C164" s="1">
        <v>9212</v>
      </c>
      <c r="D164" s="1" t="s">
        <v>43</v>
      </c>
      <c r="E164" s="1">
        <v>4</v>
      </c>
      <c r="F164" s="1">
        <v>7</v>
      </c>
      <c r="G164" s="7">
        <f>F164-E164</f>
        <v>3</v>
      </c>
      <c r="H164" s="2">
        <f>IF(F164&lt;50,0.1*G164,0.2*G164)</f>
        <v>0.30000000000000004</v>
      </c>
      <c r="I164" s="1" t="s">
        <v>24</v>
      </c>
      <c r="J164" s="1" t="s">
        <v>25</v>
      </c>
      <c r="K164" s="1" t="s">
        <v>21</v>
      </c>
    </row>
    <row r="165" spans="1:11">
      <c r="A165" s="1" t="s">
        <v>202</v>
      </c>
      <c r="B165" s="1" t="s">
        <v>209</v>
      </c>
      <c r="C165" s="1">
        <v>9822</v>
      </c>
      <c r="D165" s="1" t="s">
        <v>13</v>
      </c>
      <c r="E165" s="1">
        <v>58.3</v>
      </c>
      <c r="F165" s="1">
        <v>98.4</v>
      </c>
      <c r="G165" s="7">
        <f>F165-E165</f>
        <v>40.100000000000009</v>
      </c>
      <c r="H165" s="2">
        <f>IF(F165&lt;50,0.1*G165,0.2*G165)</f>
        <v>8.0200000000000014</v>
      </c>
      <c r="I165" s="1" t="s">
        <v>24</v>
      </c>
      <c r="J165" s="1" t="s">
        <v>25</v>
      </c>
      <c r="K165" s="1" t="s">
        <v>26</v>
      </c>
    </row>
    <row r="166" spans="1:11">
      <c r="A166" s="1" t="s">
        <v>202</v>
      </c>
      <c r="B166" s="1" t="s">
        <v>210</v>
      </c>
      <c r="C166" s="1">
        <v>9822</v>
      </c>
      <c r="D166" s="1" t="s">
        <v>13</v>
      </c>
      <c r="E166" s="1">
        <v>58.3</v>
      </c>
      <c r="F166" s="1">
        <v>98.4</v>
      </c>
      <c r="G166" s="7">
        <f>F166-E166</f>
        <v>40.100000000000009</v>
      </c>
      <c r="H166" s="2">
        <f>IF(F166&lt;50,0.1*G166,0.2*G166)</f>
        <v>8.0200000000000014</v>
      </c>
      <c r="I166" s="1" t="s">
        <v>24</v>
      </c>
      <c r="J166" s="1" t="s">
        <v>25</v>
      </c>
      <c r="K166" s="1" t="s">
        <v>26</v>
      </c>
    </row>
    <row r="167" spans="1:11">
      <c r="A167" s="1" t="s">
        <v>202</v>
      </c>
      <c r="B167" s="1" t="s">
        <v>211</v>
      </c>
      <c r="C167" s="1">
        <v>8722</v>
      </c>
      <c r="D167" s="1" t="s">
        <v>28</v>
      </c>
      <c r="E167" s="1">
        <v>344</v>
      </c>
      <c r="F167" s="1">
        <v>502</v>
      </c>
      <c r="G167" s="7">
        <f>F167-E167</f>
        <v>158</v>
      </c>
      <c r="H167" s="2">
        <f>IF(F167&lt;50,0.1*G167,0.2*G167)</f>
        <v>31.6</v>
      </c>
      <c r="I167" s="1" t="s">
        <v>24</v>
      </c>
      <c r="J167" s="1" t="s">
        <v>25</v>
      </c>
      <c r="K167" s="1" t="s">
        <v>53</v>
      </c>
    </row>
    <row r="168" spans="1:11">
      <c r="A168" s="1" t="s">
        <v>212</v>
      </c>
      <c r="B168" s="1" t="s">
        <v>213</v>
      </c>
      <c r="C168" s="1">
        <v>2242</v>
      </c>
      <c r="D168" s="1" t="s">
        <v>49</v>
      </c>
      <c r="E168" s="1">
        <v>60</v>
      </c>
      <c r="F168" s="1">
        <v>124</v>
      </c>
      <c r="G168" s="7">
        <f>F168-E168</f>
        <v>64</v>
      </c>
      <c r="H168" s="2">
        <f>IF(F168&lt;50,0.1*G168,0.2*G168)</f>
        <v>12.8</v>
      </c>
      <c r="I168" s="1" t="s">
        <v>24</v>
      </c>
      <c r="J168" s="1" t="s">
        <v>25</v>
      </c>
      <c r="K168" s="1" t="s">
        <v>16</v>
      </c>
    </row>
    <row r="169" spans="1:11">
      <c r="A169" s="1" t="s">
        <v>212</v>
      </c>
      <c r="B169" s="1" t="s">
        <v>214</v>
      </c>
      <c r="C169" s="1">
        <v>9822</v>
      </c>
      <c r="D169" s="1" t="s">
        <v>13</v>
      </c>
      <c r="E169" s="1">
        <v>58.3</v>
      </c>
      <c r="F169" s="1">
        <v>98.4</v>
      </c>
      <c r="G169" s="7">
        <f>F169-E169</f>
        <v>40.100000000000009</v>
      </c>
      <c r="H169" s="2">
        <f>IF(F169&lt;50,0.1*G169,0.2*G169)</f>
        <v>8.0200000000000014</v>
      </c>
      <c r="I169" s="1" t="s">
        <v>24</v>
      </c>
      <c r="J169" s="1" t="s">
        <v>25</v>
      </c>
      <c r="K169" s="1" t="s">
        <v>21</v>
      </c>
    </row>
    <row r="170" spans="1:11">
      <c r="A170" s="1" t="s">
        <v>212</v>
      </c>
      <c r="B170" s="1" t="s">
        <v>215</v>
      </c>
      <c r="C170" s="1">
        <v>8722</v>
      </c>
      <c r="D170" s="1" t="s">
        <v>28</v>
      </c>
      <c r="E170" s="1">
        <v>344</v>
      </c>
      <c r="F170" s="1">
        <v>502</v>
      </c>
      <c r="G170" s="7">
        <f>F170-E170</f>
        <v>158</v>
      </c>
      <c r="H170" s="2">
        <f>IF(F170&lt;50,0.1*G170,0.2*G170)</f>
        <v>31.6</v>
      </c>
      <c r="I170" s="1" t="s">
        <v>24</v>
      </c>
      <c r="J170" s="1" t="s">
        <v>25</v>
      </c>
      <c r="K170" s="1" t="s">
        <v>56</v>
      </c>
    </row>
    <row r="171" spans="1:11">
      <c r="A171" s="1" t="s">
        <v>212</v>
      </c>
      <c r="B171" s="1" t="s">
        <v>216</v>
      </c>
      <c r="C171" s="1">
        <v>4421</v>
      </c>
      <c r="D171" s="1" t="s">
        <v>41</v>
      </c>
      <c r="E171" s="1">
        <v>45</v>
      </c>
      <c r="F171" s="1">
        <v>87</v>
      </c>
      <c r="G171" s="7">
        <f>F171-E171</f>
        <v>42</v>
      </c>
      <c r="H171" s="2">
        <f>IF(F171&lt;50,0.1*G171,0.2*G171)</f>
        <v>8.4</v>
      </c>
      <c r="I171" s="1" t="s">
        <v>14</v>
      </c>
      <c r="J171" s="1" t="s">
        <v>15</v>
      </c>
      <c r="K171" s="1" t="s">
        <v>21</v>
      </c>
    </row>
    <row r="172" spans="1:11" ht="30">
      <c r="A172" s="1" t="s">
        <v>212</v>
      </c>
      <c r="B172" s="1" t="s">
        <v>217</v>
      </c>
      <c r="C172" s="1">
        <v>4421</v>
      </c>
      <c r="D172" s="1" t="s">
        <v>41</v>
      </c>
      <c r="E172" s="1">
        <v>45</v>
      </c>
      <c r="F172" s="1">
        <v>87</v>
      </c>
      <c r="G172" s="7">
        <f>F172-E172</f>
        <v>42</v>
      </c>
      <c r="H172" s="2">
        <f>IF(F172&lt;50,0.1*G172,0.2*G172)</f>
        <v>8.4</v>
      </c>
      <c r="I172" s="1" t="s">
        <v>19</v>
      </c>
      <c r="J172" s="1" t="s">
        <v>20</v>
      </c>
      <c r="K172" s="1" t="s">
        <v>53</v>
      </c>
    </row>
    <row r="175" spans="1:11" ht="19.5" customHeight="1">
      <c r="A175" s="3" t="s">
        <v>218</v>
      </c>
      <c r="F175">
        <f>SUM(F2:F172)</f>
        <v>17110.599999999995</v>
      </c>
    </row>
    <row r="176" spans="1:11" ht="17.25" customHeight="1">
      <c r="A176" s="3" t="s">
        <v>219</v>
      </c>
      <c r="F176">
        <f>SUMIF(F2:F172, "&gt;50")</f>
        <v>16088.399999999994</v>
      </c>
    </row>
    <row r="177" spans="1:6" ht="27" customHeight="1">
      <c r="A177" s="3" t="s">
        <v>220</v>
      </c>
      <c r="F177">
        <f>SUMIF(F2:F172,"&lt;=50")</f>
        <v>1022.1999999999997</v>
      </c>
    </row>
    <row r="178" spans="1:6">
      <c r="A178" s="3"/>
    </row>
  </sheetData>
  <sortState xmlns:xlrd2="http://schemas.microsoft.com/office/spreadsheetml/2017/richdata2" ref="A2:K178">
    <sortCondition ref="B2:B1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21D5-2192-4BDA-B66D-146558429DBA}">
  <dimension ref="A3:B8"/>
  <sheetViews>
    <sheetView workbookViewId="0">
      <selection activeCell="G25" sqref="G25"/>
    </sheetView>
  </sheetViews>
  <sheetFormatPr defaultRowHeight="15"/>
  <cols>
    <col min="1" max="1" width="13.42578125" bestFit="1" customWidth="1"/>
    <col min="2" max="2" width="16.42578125" bestFit="1" customWidth="1"/>
  </cols>
  <sheetData>
    <row r="3" spans="1:2">
      <c r="A3" s="9" t="s">
        <v>9</v>
      </c>
      <c r="B3" t="s">
        <v>221</v>
      </c>
    </row>
    <row r="4" spans="1:2">
      <c r="A4" t="s">
        <v>15</v>
      </c>
      <c r="B4" s="8">
        <v>6003.5</v>
      </c>
    </row>
    <row r="5" spans="1:2">
      <c r="A5" t="s">
        <v>20</v>
      </c>
      <c r="B5" s="8">
        <v>2410.7000000000003</v>
      </c>
    </row>
    <row r="6" spans="1:2">
      <c r="A6" t="s">
        <v>34</v>
      </c>
      <c r="B6" s="8">
        <v>3035.3</v>
      </c>
    </row>
    <row r="7" spans="1:2">
      <c r="A7" t="s">
        <v>25</v>
      </c>
      <c r="B7" s="8">
        <v>5661.0999999999985</v>
      </c>
    </row>
    <row r="8" spans="1:2">
      <c r="A8" t="s">
        <v>222</v>
      </c>
      <c r="B8" s="8">
        <v>17110.599999999999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2021-03-02T04:24:01Z</dcterms:created>
  <dcterms:modified xsi:type="dcterms:W3CDTF">2021-03-03T03:44:26Z</dcterms:modified>
  <cp:category/>
  <cp:contentStatus/>
</cp:coreProperties>
</file>