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uia-da-Copa-do-Mundo-2018\"/>
    </mc:Choice>
  </mc:AlternateContent>
  <xr:revisionPtr revIDLastSave="0" documentId="13_ncr:1_{A57F21C8-A6EA-4371-9F90-4BBFE3E03C31}" xr6:coauthVersionLast="33" xr6:coauthVersionMax="33" xr10:uidLastSave="{00000000-0000-0000-0000-000000000000}"/>
  <bookViews>
    <workbookView xWindow="0" yWindow="0" windowWidth="20490" windowHeight="7665" xr2:uid="{00000000-000D-0000-FFFF-FFFF00000000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G3" i="1"/>
  <c r="H11" i="1"/>
  <c r="H2" i="1"/>
  <c r="H12" i="1"/>
  <c r="H4" i="1"/>
  <c r="H13" i="1"/>
  <c r="H14" i="1"/>
  <c r="H8" i="1"/>
  <c r="H3" i="1"/>
  <c r="H9" i="1"/>
  <c r="H5" i="1"/>
  <c r="H15" i="1"/>
  <c r="H6" i="1"/>
  <c r="H16" i="1"/>
  <c r="H10" i="1"/>
  <c r="H17" i="1"/>
  <c r="H18" i="1"/>
  <c r="H7" i="1"/>
  <c r="H19" i="1"/>
  <c r="H20" i="1"/>
  <c r="H21" i="1"/>
  <c r="H22" i="1"/>
  <c r="H23" i="1"/>
  <c r="H24" i="1"/>
  <c r="G11" i="1"/>
  <c r="G2" i="1"/>
  <c r="G12" i="1"/>
  <c r="G4" i="1"/>
  <c r="G13" i="1"/>
  <c r="G14" i="1"/>
  <c r="G8" i="1"/>
  <c r="G9" i="1"/>
  <c r="G5" i="1"/>
  <c r="G15" i="1"/>
  <c r="G6" i="1"/>
  <c r="G16" i="1"/>
  <c r="G10" i="1"/>
  <c r="G17" i="1"/>
  <c r="G18" i="1"/>
  <c r="G7" i="1"/>
  <c r="G19" i="1"/>
  <c r="G20" i="1"/>
  <c r="G21" i="1"/>
  <c r="G22" i="1"/>
  <c r="G23" i="1"/>
  <c r="G24" i="1"/>
  <c r="I2" i="1" l="1"/>
  <c r="I3" i="1"/>
  <c r="I6" i="1"/>
  <c r="I4" i="1"/>
  <c r="I5" i="1"/>
  <c r="I7" i="1"/>
  <c r="I10" i="1"/>
  <c r="I9" i="1"/>
  <c r="I8" i="1"/>
  <c r="I21" i="1"/>
  <c r="I18" i="1"/>
  <c r="I24" i="1"/>
  <c r="I22" i="1"/>
  <c r="I12" i="1"/>
  <c r="I11" i="1"/>
  <c r="I16" i="1"/>
  <c r="I23" i="1"/>
  <c r="I17" i="1"/>
  <c r="I14" i="1"/>
  <c r="I15" i="1"/>
  <c r="I20" i="1"/>
  <c r="I19" i="1"/>
  <c r="I13" i="1"/>
  <c r="J22" i="1" l="1"/>
  <c r="K22" i="1" s="1"/>
  <c r="J11" i="1"/>
  <c r="K11" i="1" s="1"/>
  <c r="J20" i="1"/>
  <c r="K20" i="1" s="1"/>
  <c r="J23" i="1"/>
  <c r="K23" i="1" s="1"/>
  <c r="J18" i="1"/>
  <c r="K18" i="1" s="1"/>
  <c r="J3" i="1"/>
  <c r="K3" i="1" s="1"/>
  <c r="J19" i="1"/>
  <c r="K19" i="1" s="1"/>
  <c r="J5" i="1"/>
  <c r="K5" i="1" s="1"/>
  <c r="J8" i="1"/>
  <c r="K8" i="1" s="1"/>
  <c r="J21" i="1"/>
  <c r="K21" i="1" s="1"/>
  <c r="J16" i="1"/>
  <c r="K16" i="1" s="1"/>
  <c r="J4" i="1"/>
  <c r="K4" i="1" s="1"/>
  <c r="J14" i="1"/>
  <c r="K14" i="1" s="1"/>
  <c r="J7" i="1"/>
  <c r="K7" i="1" s="1"/>
  <c r="J17" i="1"/>
  <c r="K17" i="1" s="1"/>
  <c r="J10" i="1"/>
  <c r="K10" i="1" s="1"/>
  <c r="J12" i="1"/>
  <c r="K12" i="1" s="1"/>
  <c r="J24" i="1"/>
  <c r="K24" i="1" s="1"/>
  <c r="J6" i="1"/>
  <c r="K6" i="1" s="1"/>
  <c r="J15" i="1"/>
  <c r="K15" i="1" s="1"/>
  <c r="J9" i="1"/>
  <c r="K9" i="1" s="1"/>
  <c r="J13" i="1"/>
  <c r="K13" i="1" s="1"/>
  <c r="J2" i="1"/>
</calcChain>
</file>

<file path=xl/sharedStrings.xml><?xml version="1.0" encoding="utf-8"?>
<sst xmlns="http://schemas.openxmlformats.org/spreadsheetml/2006/main" count="80" uniqueCount="23">
  <si>
    <t>Cidade A</t>
  </si>
  <si>
    <t>Cidade B</t>
  </si>
  <si>
    <t>Cenário</t>
  </si>
  <si>
    <t>Distância</t>
  </si>
  <si>
    <t>Tempo</t>
  </si>
  <si>
    <t>Qtd de Pedágios</t>
  </si>
  <si>
    <t>KALININGRADO</t>
  </si>
  <si>
    <t>SOCHI</t>
  </si>
  <si>
    <t>Carro</t>
  </si>
  <si>
    <t>ROSTOV</t>
  </si>
  <si>
    <t>SÃO PETERSBURGO</t>
  </si>
  <si>
    <t>ECATERIMBURGO</t>
  </si>
  <si>
    <t>MOSCOU</t>
  </si>
  <si>
    <t>KAZAN</t>
  </si>
  <si>
    <t>NÍJNI NOVGOROD</t>
  </si>
  <si>
    <t>VOLGOGRADO</t>
  </si>
  <si>
    <t>SARANSK</t>
  </si>
  <si>
    <t>SAMARA</t>
  </si>
  <si>
    <t>Distância(KM) Nr</t>
  </si>
  <si>
    <t>Tempo( MIN) Nr</t>
  </si>
  <si>
    <t>Total dos Dados</t>
  </si>
  <si>
    <t>Pedágios Qt</t>
  </si>
  <si>
    <t>Dados/3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</si>
</sst>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1" applyFill="1" applyAlignment="1">
      <alignment horizontal="center"/>
    </xf>
    <xf numFmtId="2" fontId="1" fillId="0" borderId="0" xfId="1" applyNumberFormat="1" applyFill="1" applyAlignment="1">
      <alignment horizontal="center"/>
    </xf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3" borderId="0" xfId="2"/>
    <xf numFmtId="164" fontId="2" fillId="3" borderId="0" xfId="2" applyNumberFormat="1"/>
    <xf numFmtId="164" fontId="2" fillId="3" borderId="0" xfId="2" applyNumberFormat="1" applyAlignment="1">
      <alignment horizontal="right"/>
    </xf>
    <xf numFmtId="0" fontId="3" fillId="4" borderId="0" xfId="3"/>
  </cellXfs>
  <cellStyles count="4">
    <cellStyle name="Bom" xfId="2" builtinId="26"/>
    <cellStyle name="Ênfase6" xfId="1" builtinId="49"/>
    <cellStyle name="Neutro" xfId="3" builtinId="28"/>
    <cellStyle name="Normal" xfId="0" builtinId="0"/>
  </cellStyles>
  <dxfs count="11"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3CA3B-1401-42EA-BEA9-055A98EDD5AB}" name="Tabela1" displayName="Tabela1" ref="A1:K24" totalsRowShown="0" headerRowDxfId="10" headerRowCellStyle="Ênfase6" dataCellStyle="Bom">
  <autoFilter ref="A1:K24" xr:uid="{C8C1B7F3-4F92-48B3-8266-18D26C37EA75}"/>
  <sortState ref="A2:K24">
    <sortCondition descending="1" ref="F2"/>
  </sortState>
  <tableColumns count="11">
    <tableColumn id="3" xr3:uid="{73CF62DE-E0F0-4E1A-8894-E736C13C65FD}" name="Cidade A" dataDxfId="9" dataCellStyle="Bom"/>
    <tableColumn id="4" xr3:uid="{6E1C403B-2823-4317-B367-29CFB79A9FC1}" name="Cidade B" dataDxfId="8" dataCellStyle="Bom"/>
    <tableColumn id="5" xr3:uid="{ADBF69D6-20F4-4749-91F8-EE26A8822F07}" name="Cenário" dataDxfId="7" dataCellStyle="Bom"/>
    <tableColumn id="6" xr3:uid="{A509FE22-FBF5-4768-B9AB-C30F1D41C8AD}" name="Distância" dataDxfId="6" dataCellStyle="Bom"/>
    <tableColumn id="7" xr3:uid="{F900B0AF-1447-4CE8-A798-C6AE56B6D3C6}" name="Tempo" dataDxfId="5" dataCellStyle="Bom"/>
    <tableColumn id="8" xr3:uid="{9F9722DF-7DAF-4530-B053-B74B405EDABE}" name="Qtd de Pedágios" dataCellStyle="Bom"/>
    <tableColumn id="12" xr3:uid="{C3AEA40A-01C7-4CAD-ABF4-234F3FF7395A}" name="Distância(KM) Nr" dataDxfId="2" dataCellStyle="Bom">
      <calculatedColumnFormula>(D2 - 307) / (2953 -307)</calculatedColumnFormula>
    </tableColumn>
    <tableColumn id="13" xr3:uid="{95F7E658-C079-4C42-B590-F3E8B58488F5}" name="Tempo( MIN) Nr" dataDxfId="1" dataCellStyle="Bom">
      <calculatedColumnFormula>(E2 - 242) / (2400 - 242)</calculatedColumnFormula>
    </tableColumn>
    <tableColumn id="11" xr3:uid="{020CFFAE-D5E3-434D-B333-A0746AB27944}" name="Pedágios Qt" dataDxfId="4" dataCellStyle="Bom">
      <calculatedColumnFormula>(F2-0)/(4-0)</calculatedColumnFormula>
    </tableColumn>
    <tableColumn id="15" xr3:uid="{6AC7C865-3506-44FE-BFB7-4B15277C0643}" name="Total dos Dados" dataDxfId="3" dataCellStyle="Bom">
      <calculatedColumnFormula>SUM(Tabela1[[#This Row],[Distância(KM) Nr]:[Pedágios Qt]])</calculatedColumnFormula>
    </tableColumn>
    <tableColumn id="1" xr3:uid="{AE4096CF-5816-4E65-B06E-2E231C4F8290}" name="Dados/3" dataDxfId="0" dataCellStyle="Bom">
      <calculatedColumnFormula>(J2/3)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5" workbookViewId="0">
      <selection activeCell="J15" sqref="J15"/>
    </sheetView>
  </sheetViews>
  <sheetFormatPr defaultRowHeight="15" x14ac:dyDescent="0.25"/>
  <cols>
    <col min="1" max="1" width="20" customWidth="1"/>
    <col min="2" max="2" width="22.140625" customWidth="1"/>
    <col min="3" max="3" width="10" customWidth="1"/>
    <col min="4" max="4" width="15.42578125" customWidth="1"/>
    <col min="5" max="5" width="15.7109375" style="1" customWidth="1"/>
    <col min="6" max="8" width="17.5703125" customWidth="1"/>
    <col min="9" max="10" width="18" customWidth="1"/>
    <col min="11" max="11" width="14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18</v>
      </c>
      <c r="H1" s="2" t="s">
        <v>19</v>
      </c>
      <c r="I1" s="2" t="s">
        <v>21</v>
      </c>
      <c r="J1" s="2" t="s">
        <v>20</v>
      </c>
      <c r="K1" s="2" t="s">
        <v>22</v>
      </c>
    </row>
    <row r="2" spans="1:11" s="9" customFormat="1" x14ac:dyDescent="0.25">
      <c r="A2" s="4" t="s">
        <v>6</v>
      </c>
      <c r="B2" s="4" t="s">
        <v>7</v>
      </c>
      <c r="C2" s="4" t="s">
        <v>8</v>
      </c>
      <c r="D2" s="5">
        <v>2692</v>
      </c>
      <c r="E2" s="5">
        <v>2040</v>
      </c>
      <c r="F2" s="6">
        <v>4</v>
      </c>
      <c r="G2" s="7">
        <f>(D2 - 307) / (2953 -307)</f>
        <v>0.90136054421768708</v>
      </c>
      <c r="H2" s="7">
        <f>(E2 - 242) / (2400 - 242)</f>
        <v>0.83317886932344765</v>
      </c>
      <c r="I2" s="7">
        <f>(F2-0)/(4-0)</f>
        <v>1</v>
      </c>
      <c r="J2" s="7">
        <f>SUM(Tabela1[[#This Row],[Distância(KM) Nr]:[Pedágios Qt]])</f>
        <v>2.7345394135411345</v>
      </c>
      <c r="K2" s="6">
        <f>(J2/3)</f>
        <v>0.9115131378470448</v>
      </c>
    </row>
    <row r="3" spans="1:11" s="9" customFormat="1" x14ac:dyDescent="0.25">
      <c r="A3" s="4" t="s">
        <v>10</v>
      </c>
      <c r="B3" s="4" t="s">
        <v>13</v>
      </c>
      <c r="C3" s="4" t="s">
        <v>8</v>
      </c>
      <c r="D3" s="5">
        <v>1493</v>
      </c>
      <c r="E3" s="5">
        <v>1168</v>
      </c>
      <c r="F3" s="6">
        <v>4</v>
      </c>
      <c r="G3" s="7">
        <f>(D3 - 307) / (2953 -307)</f>
        <v>0.44822373393801968</v>
      </c>
      <c r="H3" s="7">
        <f>(E3 - 242) / (2400 - 242)</f>
        <v>0.42910101946246526</v>
      </c>
      <c r="I3" s="8">
        <f>(F3-0)/(4-0)</f>
        <v>1</v>
      </c>
      <c r="J3" s="8">
        <f>SUM(Tabela1[[#This Row],[Distância(KM) Nr]:[Pedágios Qt]])</f>
        <v>1.8773247534004849</v>
      </c>
      <c r="K3" s="6">
        <f t="shared" ref="K2:K24" si="0">(J3/3)</f>
        <v>0.62577491780016159</v>
      </c>
    </row>
    <row r="4" spans="1:11" s="9" customFormat="1" x14ac:dyDescent="0.25">
      <c r="A4" s="4" t="s">
        <v>9</v>
      </c>
      <c r="B4" s="4" t="s">
        <v>6</v>
      </c>
      <c r="C4" s="4" t="s">
        <v>8</v>
      </c>
      <c r="D4" s="5">
        <v>1935</v>
      </c>
      <c r="E4" s="5">
        <v>1620</v>
      </c>
      <c r="F4" s="6">
        <v>3</v>
      </c>
      <c r="G4" s="7">
        <f>(D4 - 307) / (2953 -307)</f>
        <v>0.61526832955404387</v>
      </c>
      <c r="H4" s="7">
        <f>(E4 - 242) / (2400 - 242)</f>
        <v>0.63855421686746983</v>
      </c>
      <c r="I4" s="7">
        <f>(F4-0)/(4-0)</f>
        <v>0.75</v>
      </c>
      <c r="J4" s="7">
        <f>SUM(Tabela1[[#This Row],[Distância(KM) Nr]:[Pedágios Qt]])</f>
        <v>2.0038225464215138</v>
      </c>
      <c r="K4" s="6">
        <f t="shared" si="0"/>
        <v>0.66794084880717131</v>
      </c>
    </row>
    <row r="5" spans="1:11" s="9" customFormat="1" x14ac:dyDescent="0.25">
      <c r="A5" s="4" t="s">
        <v>9</v>
      </c>
      <c r="B5" s="4" t="s">
        <v>12</v>
      </c>
      <c r="C5" s="4" t="s">
        <v>8</v>
      </c>
      <c r="D5" s="5">
        <v>1094</v>
      </c>
      <c r="E5" s="5">
        <v>769</v>
      </c>
      <c r="F5" s="6">
        <v>3</v>
      </c>
      <c r="G5" s="7">
        <f>(D5 - 307) / (2953 -307)</f>
        <v>0.29743008314436886</v>
      </c>
      <c r="H5" s="7">
        <f>(E5 - 242) / (2400 - 242)</f>
        <v>0.24420759962928637</v>
      </c>
      <c r="I5" s="7">
        <f>(F5-0)/(4-0)</f>
        <v>0.75</v>
      </c>
      <c r="J5" s="7">
        <f>SUM(Tabela1[[#This Row],[Distância(KM) Nr]:[Pedágios Qt]])</f>
        <v>1.2916376827736551</v>
      </c>
      <c r="K5" s="6">
        <f t="shared" si="0"/>
        <v>0.43054589425788503</v>
      </c>
    </row>
    <row r="6" spans="1:11" s="9" customFormat="1" x14ac:dyDescent="0.25">
      <c r="A6" s="4" t="s">
        <v>10</v>
      </c>
      <c r="B6" s="4" t="s">
        <v>6</v>
      </c>
      <c r="C6" s="4" t="s">
        <v>8</v>
      </c>
      <c r="D6" s="5">
        <v>946</v>
      </c>
      <c r="E6" s="5">
        <v>781</v>
      </c>
      <c r="F6" s="6">
        <v>3</v>
      </c>
      <c r="G6" s="7">
        <f>(D6 - 307) / (2953 -307)</f>
        <v>0.24149659863945577</v>
      </c>
      <c r="H6" s="7">
        <f>(E6 - 242) / (2400 - 242)</f>
        <v>0.24976830398517144</v>
      </c>
      <c r="I6" s="7">
        <f>(F6-0)/(4-0)</f>
        <v>0.75</v>
      </c>
      <c r="J6" s="7">
        <f>SUM(Tabela1[[#This Row],[Distância(KM) Nr]:[Pedágios Qt]])</f>
        <v>1.2412649026246272</v>
      </c>
      <c r="K6" s="6">
        <f t="shared" si="0"/>
        <v>0.4137549675415424</v>
      </c>
    </row>
    <row r="7" spans="1:11" s="9" customFormat="1" x14ac:dyDescent="0.25">
      <c r="A7" s="4" t="s">
        <v>12</v>
      </c>
      <c r="B7" s="4" t="s">
        <v>10</v>
      </c>
      <c r="C7" s="4" t="s">
        <v>8</v>
      </c>
      <c r="D7" s="5">
        <v>687</v>
      </c>
      <c r="E7" s="5">
        <v>551</v>
      </c>
      <c r="F7" s="6">
        <v>2</v>
      </c>
      <c r="G7" s="7">
        <f>(D7 - 307) / (2953 -307)</f>
        <v>0.14361300075585789</v>
      </c>
      <c r="H7" s="7">
        <f>(E7 - 242) / (2400 - 242)</f>
        <v>0.14318813716404077</v>
      </c>
      <c r="I7" s="7">
        <f>(F7-0)/(4-0)</f>
        <v>0.5</v>
      </c>
      <c r="J7" s="7">
        <f>SUM(Tabela1[[#This Row],[Distância(KM) Nr]:[Pedágios Qt]])</f>
        <v>0.7868011379198987</v>
      </c>
      <c r="K7" s="6">
        <f t="shared" si="0"/>
        <v>0.26226704597329958</v>
      </c>
    </row>
    <row r="8" spans="1:11" s="9" customFormat="1" x14ac:dyDescent="0.25">
      <c r="A8" s="4" t="s">
        <v>11</v>
      </c>
      <c r="B8" s="4" t="s">
        <v>12</v>
      </c>
      <c r="C8" s="4" t="s">
        <v>8</v>
      </c>
      <c r="D8" s="5">
        <v>1755</v>
      </c>
      <c r="E8" s="5">
        <v>1423</v>
      </c>
      <c r="F8" s="6">
        <v>1</v>
      </c>
      <c r="G8" s="7">
        <f>(D8 - 307) / (2953 -307)</f>
        <v>0.54724111866969005</v>
      </c>
      <c r="H8" s="7">
        <f>(E8 - 242) / (2400 - 242)</f>
        <v>0.54726598702502316</v>
      </c>
      <c r="I8" s="7">
        <f>(F8-0)/(4-0)</f>
        <v>0.25</v>
      </c>
      <c r="J8" s="7">
        <f>SUM(Tabela1[[#This Row],[Distância(KM) Nr]:[Pedágios Qt]])</f>
        <v>1.3445071056947131</v>
      </c>
      <c r="K8" s="6">
        <f t="shared" si="0"/>
        <v>0.44816903523157103</v>
      </c>
    </row>
    <row r="9" spans="1:11" s="9" customFormat="1" x14ac:dyDescent="0.25">
      <c r="A9" s="4" t="s">
        <v>16</v>
      </c>
      <c r="B9" s="4" t="s">
        <v>11</v>
      </c>
      <c r="C9" s="4" t="s">
        <v>8</v>
      </c>
      <c r="D9" s="5">
        <v>1339</v>
      </c>
      <c r="E9" s="5">
        <v>1440</v>
      </c>
      <c r="F9" s="6">
        <v>1</v>
      </c>
      <c r="G9" s="7">
        <f>(D9 - 307) / (2953 -307)</f>
        <v>0.39002267573696148</v>
      </c>
      <c r="H9" s="7">
        <f>(E9 - 242) / (2400 - 242)</f>
        <v>0.55514365152919365</v>
      </c>
      <c r="I9" s="7">
        <f>(F9-0)/(4-0)</f>
        <v>0.25</v>
      </c>
      <c r="J9" s="7">
        <f>SUM(Tabela1[[#This Row],[Distância(KM) Nr]:[Pedágios Qt]])</f>
        <v>1.195166327266155</v>
      </c>
      <c r="K9" s="6">
        <f t="shared" si="0"/>
        <v>0.39838877575538501</v>
      </c>
    </row>
    <row r="10" spans="1:11" s="9" customFormat="1" x14ac:dyDescent="0.25">
      <c r="A10" s="4" t="s">
        <v>12</v>
      </c>
      <c r="B10" s="4" t="s">
        <v>15</v>
      </c>
      <c r="C10" s="4" t="s">
        <v>8</v>
      </c>
      <c r="D10" s="5">
        <v>941</v>
      </c>
      <c r="E10" s="5">
        <v>697</v>
      </c>
      <c r="F10" s="6">
        <v>1</v>
      </c>
      <c r="G10" s="7">
        <f>(D10 - 307) / (2953 -307)</f>
        <v>0.23960695389266817</v>
      </c>
      <c r="H10" s="7">
        <f>(E10 - 242) / (2400 - 242)</f>
        <v>0.21084337349397592</v>
      </c>
      <c r="I10" s="7">
        <f>(F10-0)/(4-0)</f>
        <v>0.25</v>
      </c>
      <c r="J10" s="7">
        <f>SUM(Tabela1[[#This Row],[Distância(KM) Nr]:[Pedágios Qt]])</f>
        <v>0.70045032738664403</v>
      </c>
      <c r="K10" s="6">
        <f t="shared" si="0"/>
        <v>0.23348344246221467</v>
      </c>
    </row>
    <row r="11" spans="1:11" s="9" customFormat="1" x14ac:dyDescent="0.25">
      <c r="A11" s="4" t="s">
        <v>11</v>
      </c>
      <c r="B11" s="4" t="s">
        <v>6</v>
      </c>
      <c r="C11" s="4" t="s">
        <v>8</v>
      </c>
      <c r="D11" s="5">
        <v>2953</v>
      </c>
      <c r="E11" s="5">
        <v>2400</v>
      </c>
      <c r="F11" s="6">
        <v>0</v>
      </c>
      <c r="G11" s="7">
        <f>(D11 - 307) / (2953 -307)</f>
        <v>1</v>
      </c>
      <c r="H11" s="7">
        <f>(E11 - 242) / (2400 - 242)</f>
        <v>1</v>
      </c>
      <c r="I11" s="7">
        <f>(F11-0)/(4-0)</f>
        <v>0</v>
      </c>
      <c r="J11" s="7">
        <f>SUM(Tabela1[[#This Row],[Distância(KM) Nr]:[Pedágios Qt]])</f>
        <v>2</v>
      </c>
      <c r="K11" s="6">
        <f t="shared" si="0"/>
        <v>0.66666666666666663</v>
      </c>
    </row>
    <row r="12" spans="1:11" s="9" customFormat="1" x14ac:dyDescent="0.25">
      <c r="A12" s="4" t="s">
        <v>11</v>
      </c>
      <c r="B12" s="4" t="s">
        <v>10</v>
      </c>
      <c r="C12" s="4" t="s">
        <v>8</v>
      </c>
      <c r="D12" s="5">
        <v>2288</v>
      </c>
      <c r="E12" s="5">
        <v>1800</v>
      </c>
      <c r="F12" s="6">
        <v>0</v>
      </c>
      <c r="G12" s="7">
        <f>(D12 - 307) / (2953 -307)</f>
        <v>0.74867724867724872</v>
      </c>
      <c r="H12" s="7">
        <f>(E12 - 242) / (2400 - 242)</f>
        <v>0.72196478220574611</v>
      </c>
      <c r="I12" s="7">
        <f>(F12-0)/(4-0)</f>
        <v>0</v>
      </c>
      <c r="J12" s="7">
        <f>SUM(Tabela1[[#This Row],[Distância(KM) Nr]:[Pedágios Qt]])</f>
        <v>1.4706420308829948</v>
      </c>
      <c r="K12" s="6">
        <f t="shared" si="0"/>
        <v>0.49021401029433159</v>
      </c>
    </row>
    <row r="13" spans="1:11" s="9" customFormat="1" x14ac:dyDescent="0.25">
      <c r="A13" s="4" t="s">
        <v>7</v>
      </c>
      <c r="B13" s="4" t="s">
        <v>14</v>
      </c>
      <c r="C13" s="4" t="s">
        <v>8</v>
      </c>
      <c r="D13" s="5">
        <v>1857</v>
      </c>
      <c r="E13" s="5">
        <v>1500</v>
      </c>
      <c r="F13" s="6">
        <v>0</v>
      </c>
      <c r="G13" s="7">
        <f>(D13 - 307) / (2953 -307)</f>
        <v>0.58578987150415718</v>
      </c>
      <c r="H13" s="7">
        <f>(E13 - 242) / (2400 - 242)</f>
        <v>0.58294717330861912</v>
      </c>
      <c r="I13" s="7">
        <f>(F13-0)/(4-0)</f>
        <v>0</v>
      </c>
      <c r="J13" s="7">
        <f>SUM(Tabela1[[#This Row],[Distância(KM) Nr]:[Pedágios Qt]])</f>
        <v>1.1687370448127763</v>
      </c>
      <c r="K13" s="6">
        <f t="shared" si="0"/>
        <v>0.38957901493759212</v>
      </c>
    </row>
    <row r="14" spans="1:11" s="9" customFormat="1" x14ac:dyDescent="0.25">
      <c r="A14" s="4" t="s">
        <v>17</v>
      </c>
      <c r="B14" s="4" t="s">
        <v>7</v>
      </c>
      <c r="C14" s="4" t="s">
        <v>8</v>
      </c>
      <c r="D14" s="5">
        <v>1817</v>
      </c>
      <c r="E14" s="5">
        <v>1500</v>
      </c>
      <c r="F14" s="6">
        <v>0</v>
      </c>
      <c r="G14" s="7">
        <f>(D14 - 307) / (2953 -307)</f>
        <v>0.57067271352985638</v>
      </c>
      <c r="H14" s="7">
        <f>(E14 - 242) / (2400 - 242)</f>
        <v>0.58294717330861912</v>
      </c>
      <c r="I14" s="7">
        <f>(F14-0)/(4-0)</f>
        <v>0</v>
      </c>
      <c r="J14" s="7">
        <f>SUM(Tabela1[[#This Row],[Distância(KM) Nr]:[Pedágios Qt]])</f>
        <v>1.1536198868384755</v>
      </c>
      <c r="K14" s="6">
        <f t="shared" si="0"/>
        <v>0.38453996227949183</v>
      </c>
    </row>
    <row r="15" spans="1:11" s="9" customFormat="1" x14ac:dyDescent="0.25">
      <c r="A15" s="4" t="s">
        <v>15</v>
      </c>
      <c r="B15" s="4" t="s">
        <v>7</v>
      </c>
      <c r="C15" s="4" t="s">
        <v>8</v>
      </c>
      <c r="D15" s="5">
        <v>1003</v>
      </c>
      <c r="E15" s="5">
        <v>821</v>
      </c>
      <c r="F15" s="6">
        <v>0</v>
      </c>
      <c r="G15" s="7">
        <f>(D15 - 307) / (2953 -307)</f>
        <v>0.26303854875283444</v>
      </c>
      <c r="H15" s="7">
        <f>(E15 - 242) / (2400 - 242)</f>
        <v>0.26830398517145504</v>
      </c>
      <c r="I15" s="7">
        <f>(F15-0)/(4-0)</f>
        <v>0</v>
      </c>
      <c r="J15" s="7">
        <f>SUM(Tabela1[[#This Row],[Distância(KM) Nr]:[Pedágios Qt]])</f>
        <v>0.53134253392428943</v>
      </c>
      <c r="K15" s="6">
        <f t="shared" si="0"/>
        <v>0.17711417797476314</v>
      </c>
    </row>
    <row r="16" spans="1:11" s="9" customFormat="1" x14ac:dyDescent="0.25">
      <c r="A16" s="4" t="s">
        <v>11</v>
      </c>
      <c r="B16" s="4" t="s">
        <v>17</v>
      </c>
      <c r="C16" s="4" t="s">
        <v>8</v>
      </c>
      <c r="D16" s="5">
        <v>944</v>
      </c>
      <c r="E16" s="5">
        <v>758</v>
      </c>
      <c r="F16" s="6">
        <v>0</v>
      </c>
      <c r="G16" s="7">
        <f>(D16 - 307) / (2953 -307)</f>
        <v>0.24074074074074073</v>
      </c>
      <c r="H16" s="7">
        <f>(E16 - 242) / (2400 - 242)</f>
        <v>0.23911028730305839</v>
      </c>
      <c r="I16" s="7">
        <f>(F16-0)/(4-0)</f>
        <v>0</v>
      </c>
      <c r="J16" s="7">
        <f>SUM(Tabela1[[#This Row],[Distância(KM) Nr]:[Pedágios Qt]])</f>
        <v>0.47985102804379909</v>
      </c>
      <c r="K16" s="6">
        <f t="shared" si="0"/>
        <v>0.15995034268126637</v>
      </c>
    </row>
    <row r="17" spans="1:11" s="9" customFormat="1" x14ac:dyDescent="0.25">
      <c r="A17" s="4" t="s">
        <v>17</v>
      </c>
      <c r="B17" s="4" t="s">
        <v>15</v>
      </c>
      <c r="C17" s="4" t="s">
        <v>8</v>
      </c>
      <c r="D17" s="5">
        <v>814</v>
      </c>
      <c r="E17" s="5">
        <v>717</v>
      </c>
      <c r="F17" s="6">
        <v>0</v>
      </c>
      <c r="G17" s="7">
        <f>(D17 - 307) / (2953 -307)</f>
        <v>0.19160997732426305</v>
      </c>
      <c r="H17" s="7">
        <f>(E17 - 242) / (2400 - 242)</f>
        <v>0.2201112140871177</v>
      </c>
      <c r="I17" s="7">
        <f>(F17-0)/(4-0)</f>
        <v>0</v>
      </c>
      <c r="J17" s="7">
        <f>SUM(Tabela1[[#This Row],[Distância(KM) Nr]:[Pedágios Qt]])</f>
        <v>0.41172119141138075</v>
      </c>
      <c r="K17" s="6">
        <f t="shared" si="0"/>
        <v>0.13724039713712691</v>
      </c>
    </row>
    <row r="18" spans="1:11" s="9" customFormat="1" x14ac:dyDescent="0.25">
      <c r="A18" s="4" t="s">
        <v>16</v>
      </c>
      <c r="B18" s="4" t="s">
        <v>15</v>
      </c>
      <c r="C18" s="4" t="s">
        <v>8</v>
      </c>
      <c r="D18" s="5">
        <v>701</v>
      </c>
      <c r="E18" s="5">
        <v>543</v>
      </c>
      <c r="F18" s="6">
        <v>0</v>
      </c>
      <c r="G18" s="7">
        <f>(D18 - 307) / (2953 -307)</f>
        <v>0.14890400604686319</v>
      </c>
      <c r="H18" s="7">
        <f>(E18 - 242) / (2400 - 242)</f>
        <v>0.13948100092678406</v>
      </c>
      <c r="I18" s="7">
        <f>(F18-0)/(4-0)</f>
        <v>0</v>
      </c>
      <c r="J18" s="7">
        <f>SUM(Tabela1[[#This Row],[Distância(KM) Nr]:[Pedágios Qt]])</f>
        <v>0.28838500697364722</v>
      </c>
      <c r="K18" s="6">
        <f t="shared" si="0"/>
        <v>9.6128335657882411E-2</v>
      </c>
    </row>
    <row r="19" spans="1:11" s="9" customFormat="1" x14ac:dyDescent="0.25">
      <c r="A19" s="4" t="s">
        <v>9</v>
      </c>
      <c r="B19" s="4" t="s">
        <v>7</v>
      </c>
      <c r="C19" s="4" t="s">
        <v>8</v>
      </c>
      <c r="D19" s="5">
        <v>570</v>
      </c>
      <c r="E19" s="5">
        <v>534</v>
      </c>
      <c r="F19" s="6">
        <v>0</v>
      </c>
      <c r="G19" s="7">
        <f>(D19 - 307) / (2953 -307)</f>
        <v>9.9395313681027969E-2</v>
      </c>
      <c r="H19" s="7">
        <f>(E19 - 242) / (2400 - 242)</f>
        <v>0.13531047265987026</v>
      </c>
      <c r="I19" s="7">
        <f>(F19-0)/(4-0)</f>
        <v>0</v>
      </c>
      <c r="J19" s="7">
        <f>SUM(Tabela1[[#This Row],[Distância(KM) Nr]:[Pedágios Qt]])</f>
        <v>0.23470578634089823</v>
      </c>
      <c r="K19" s="6">
        <f t="shared" si="0"/>
        <v>7.8235262113632742E-2</v>
      </c>
    </row>
    <row r="20" spans="1:11" s="9" customFormat="1" x14ac:dyDescent="0.25">
      <c r="A20" s="4" t="s">
        <v>9</v>
      </c>
      <c r="B20" s="4" t="s">
        <v>15</v>
      </c>
      <c r="C20" s="4" t="s">
        <v>8</v>
      </c>
      <c r="D20" s="5">
        <v>500</v>
      </c>
      <c r="E20" s="5">
        <v>385</v>
      </c>
      <c r="F20" s="6">
        <v>0</v>
      </c>
      <c r="G20" s="7">
        <f>(D20 - 307) / (2953 -307)</f>
        <v>7.2940287226001516E-2</v>
      </c>
      <c r="H20" s="7">
        <f>(E20 - 242) / (2400 - 242)</f>
        <v>6.6265060240963861E-2</v>
      </c>
      <c r="I20" s="7">
        <f>(F20-0)/(4-0)</f>
        <v>0</v>
      </c>
      <c r="J20" s="7">
        <f>SUM(Tabela1[[#This Row],[Distância(KM) Nr]:[Pedágios Qt]])</f>
        <v>0.13920534746696539</v>
      </c>
      <c r="K20" s="6">
        <f t="shared" si="0"/>
        <v>4.6401782488988463E-2</v>
      </c>
    </row>
    <row r="21" spans="1:11" s="9" customFormat="1" x14ac:dyDescent="0.25">
      <c r="A21" s="4" t="s">
        <v>12</v>
      </c>
      <c r="B21" s="4" t="s">
        <v>14</v>
      </c>
      <c r="C21" s="4" t="s">
        <v>8</v>
      </c>
      <c r="D21" s="5">
        <v>425</v>
      </c>
      <c r="E21" s="5">
        <v>361</v>
      </c>
      <c r="F21" s="6">
        <v>0</v>
      </c>
      <c r="G21" s="7">
        <f>(D21 - 307) / (2953 -307)</f>
        <v>4.4595616024187455E-2</v>
      </c>
      <c r="H21" s="7">
        <f>(E21 - 242) / (2400 - 242)</f>
        <v>5.5143651529193698E-2</v>
      </c>
      <c r="I21" s="7">
        <f>(F21-0)/(4-0)</f>
        <v>0</v>
      </c>
      <c r="J21" s="7">
        <f>SUM(Tabela1[[#This Row],[Distância(KM) Nr]:[Pedágios Qt]])</f>
        <v>9.9739267553381153E-2</v>
      </c>
      <c r="K21" s="6">
        <f t="shared" si="0"/>
        <v>3.3246422517793715E-2</v>
      </c>
    </row>
    <row r="22" spans="1:11" s="9" customFormat="1" x14ac:dyDescent="0.25">
      <c r="A22" s="4" t="s">
        <v>14</v>
      </c>
      <c r="B22" s="4" t="s">
        <v>13</v>
      </c>
      <c r="C22" s="4" t="s">
        <v>8</v>
      </c>
      <c r="D22" s="5">
        <v>400</v>
      </c>
      <c r="E22" s="5">
        <v>319</v>
      </c>
      <c r="F22" s="6">
        <v>0</v>
      </c>
      <c r="G22" s="7">
        <f>(D22 - 307) / (2953 -307)</f>
        <v>3.5147392290249435E-2</v>
      </c>
      <c r="H22" s="7">
        <f>(E22 - 242) / (2400 - 242)</f>
        <v>3.5681186283595921E-2</v>
      </c>
      <c r="I22" s="7">
        <f>(F22-0)/(4-0)</f>
        <v>0</v>
      </c>
      <c r="J22" s="7">
        <f>SUM(Tabela1[[#This Row],[Distância(KM) Nr]:[Pedágios Qt]])</f>
        <v>7.0828578573845363E-2</v>
      </c>
      <c r="K22" s="6">
        <f t="shared" si="0"/>
        <v>2.3609526191281788E-2</v>
      </c>
    </row>
    <row r="23" spans="1:11" s="9" customFormat="1" x14ac:dyDescent="0.25">
      <c r="A23" s="4" t="s">
        <v>17</v>
      </c>
      <c r="B23" s="4" t="s">
        <v>13</v>
      </c>
      <c r="C23" s="4" t="s">
        <v>8</v>
      </c>
      <c r="D23" s="5">
        <v>363</v>
      </c>
      <c r="E23" s="5">
        <v>321</v>
      </c>
      <c r="F23" s="6">
        <v>0</v>
      </c>
      <c r="G23" s="7">
        <f>(D23 - 307) / (2953 -307)</f>
        <v>2.1164021164021163E-2</v>
      </c>
      <c r="H23" s="7">
        <f>(E23 - 242) / (2400 - 242)</f>
        <v>3.66079703429101E-2</v>
      </c>
      <c r="I23" s="7">
        <f>(F23-0)/(4-0)</f>
        <v>0</v>
      </c>
      <c r="J23" s="7">
        <f>SUM(Tabela1[[#This Row],[Distância(KM) Nr]:[Pedágios Qt]])</f>
        <v>5.7771991506931263E-2</v>
      </c>
      <c r="K23" s="6">
        <f t="shared" si="0"/>
        <v>1.9257330502310422E-2</v>
      </c>
    </row>
    <row r="24" spans="1:11" s="6" customFormat="1" x14ac:dyDescent="0.25">
      <c r="A24" s="4" t="s">
        <v>16</v>
      </c>
      <c r="B24" s="4" t="s">
        <v>14</v>
      </c>
      <c r="C24" s="4" t="s">
        <v>8</v>
      </c>
      <c r="D24" s="5">
        <v>307</v>
      </c>
      <c r="E24" s="5">
        <v>242</v>
      </c>
      <c r="F24" s="6">
        <v>0</v>
      </c>
      <c r="G24" s="7">
        <f>(D24 - 307) / (2953 -307)</f>
        <v>0</v>
      </c>
      <c r="H24" s="7">
        <f>(E24 - 242) / (2400 - 242)</f>
        <v>0</v>
      </c>
      <c r="I24" s="7">
        <f>(F24-0)/(4-0)</f>
        <v>0</v>
      </c>
      <c r="J24" s="7">
        <f>SUM(Tabela1[[#This Row],[Distância(KM) Nr]:[Pedágios Qt]])</f>
        <v>0</v>
      </c>
      <c r="K24" s="6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CBD0-8373-4CB4-9DE2-3E39A79ABB33}">
  <dimension ref="A1"/>
  <sheetViews>
    <sheetView workbookViewId="0">
      <selection activeCell="E6" sqref="E6"/>
    </sheetView>
  </sheetViews>
  <sheetFormatPr defaultRowHeight="15" x14ac:dyDescent="0.25"/>
  <cols>
    <col min="1" max="1" width="20" customWidth="1"/>
    <col min="2" max="2" width="22.140625" customWidth="1"/>
    <col min="3" max="4" width="17.5703125" customWidth="1"/>
    <col min="5" max="6" width="18" customWidth="1"/>
    <col min="7" max="7" width="14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Fabrícia de Jesus</cp:lastModifiedBy>
  <dcterms:created xsi:type="dcterms:W3CDTF">2018-06-10T18:33:13Z</dcterms:created>
  <dcterms:modified xsi:type="dcterms:W3CDTF">2018-06-24T17:47:52Z</dcterms:modified>
</cp:coreProperties>
</file>