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ROBERTO\SENAI 2021\1DES\03 - SOP\Trabalho - Projeto WFOM\"/>
    </mc:Choice>
  </mc:AlternateContent>
  <bookViews>
    <workbookView xWindow="0" yWindow="0" windowWidth="20490" windowHeight="7755" activeTab="1"/>
  </bookViews>
  <sheets>
    <sheet name="Planilha1" sheetId="1" r:id="rId1"/>
    <sheet name="Pla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2" l="1"/>
  <c r="D40" i="2"/>
  <c r="C39" i="2"/>
  <c r="D39" i="2" s="1"/>
  <c r="D35" i="2"/>
  <c r="D23" i="2"/>
  <c r="D42" i="2" l="1"/>
  <c r="D18" i="2"/>
  <c r="D31" i="2"/>
  <c r="D4" i="2"/>
  <c r="D5" i="2"/>
  <c r="D6" i="2"/>
  <c r="D7" i="2"/>
  <c r="D8" i="2"/>
  <c r="D9" i="2"/>
  <c r="D10" i="2"/>
  <c r="D11" i="2"/>
  <c r="D12" i="2"/>
  <c r="D13" i="2"/>
  <c r="D3" i="2"/>
  <c r="D27" i="2"/>
  <c r="D14" i="2" l="1"/>
  <c r="C14" i="2"/>
  <c r="D54" i="1" l="1"/>
  <c r="F54" i="1" s="1"/>
  <c r="D53" i="1"/>
  <c r="F53" i="1" s="1"/>
  <c r="D52" i="1"/>
  <c r="F52" i="1" s="1"/>
  <c r="D51" i="1"/>
  <c r="F51" i="1" s="1"/>
  <c r="D37" i="1"/>
  <c r="F37" i="1" s="1"/>
  <c r="D38" i="1"/>
  <c r="F38" i="1" s="1"/>
  <c r="D36" i="1"/>
  <c r="F36" i="1" s="1"/>
  <c r="D35" i="1"/>
  <c r="F35" i="1" s="1"/>
  <c r="D34" i="1"/>
  <c r="F34" i="1" s="1"/>
  <c r="D29" i="1"/>
  <c r="F29" i="1" s="1"/>
  <c r="D28" i="1"/>
  <c r="F28" i="1" s="1"/>
  <c r="D27" i="1"/>
  <c r="F27" i="1" s="1"/>
  <c r="D26" i="1"/>
  <c r="F26" i="1" s="1"/>
  <c r="D21" i="1"/>
  <c r="F21" i="1" s="1"/>
  <c r="D20" i="1"/>
  <c r="F20" i="1" s="1"/>
  <c r="D9" i="1"/>
  <c r="F9" i="1" s="1"/>
  <c r="D19" i="1"/>
  <c r="F19" i="1" s="1"/>
  <c r="D8" i="1"/>
  <c r="F8" i="1" s="1"/>
  <c r="D11" i="1"/>
  <c r="F11" i="1" s="1"/>
  <c r="D10" i="1"/>
  <c r="F10" i="1" s="1"/>
  <c r="D6" i="1"/>
  <c r="F6" i="1" s="1"/>
  <c r="D7" i="1"/>
  <c r="F7" i="1" s="1"/>
  <c r="D14" i="1"/>
  <c r="F14" i="1" s="1"/>
  <c r="D13" i="1"/>
  <c r="F13" i="1" s="1"/>
  <c r="D12" i="1"/>
  <c r="F12" i="1" s="1"/>
  <c r="D5" i="1"/>
  <c r="F5" i="1" s="1"/>
  <c r="F30" i="1" l="1"/>
  <c r="C45" i="1" s="1"/>
  <c r="D45" i="1" s="1"/>
  <c r="F45" i="1" s="1"/>
  <c r="F55" i="1"/>
  <c r="F22" i="1"/>
  <c r="C44" i="1" s="1"/>
  <c r="D44" i="1" s="1"/>
  <c r="F44" i="1" s="1"/>
  <c r="F15" i="1"/>
  <c r="C43" i="1" s="1"/>
  <c r="D43" i="1" s="1"/>
  <c r="F43" i="1" s="1"/>
  <c r="F39" i="1"/>
  <c r="C46" i="1" s="1"/>
  <c r="D46" i="1" s="1"/>
  <c r="F46" i="1" s="1"/>
  <c r="F47" i="1" l="1"/>
  <c r="D49" i="2"/>
  <c r="C45" i="2"/>
</calcChain>
</file>

<file path=xl/sharedStrings.xml><?xml version="1.0" encoding="utf-8"?>
<sst xmlns="http://schemas.openxmlformats.org/spreadsheetml/2006/main" count="168" uniqueCount="98">
  <si>
    <t>Item</t>
  </si>
  <si>
    <t>Unidade</t>
  </si>
  <si>
    <t>Preço</t>
  </si>
  <si>
    <t>Unidade x Preço</t>
  </si>
  <si>
    <t>Link</t>
  </si>
  <si>
    <t>Kit Teclado E Mouse S/ Fio
 2.4ghz Wireless Multimídia Tc212</t>
  </si>
  <si>
    <t>Frete</t>
  </si>
  <si>
    <t>Preço Total</t>
  </si>
  <si>
    <t>https://produto.mercadolivre.com.br/MLB-1179730091-kit-teclado-e-mouse-s-fio-24ghz-wireless-multimidia-tc212-_JM</t>
  </si>
  <si>
    <t>Gabinete Para Computador 
Tac Pc Cpu Sem Fonte</t>
  </si>
  <si>
    <t>https://produto.mercadolivre.com.br/MLB-1409363406-gabinete-para-computador-tac-pc-cpu-sem-fonte-_JM?</t>
  </si>
  <si>
    <t>Placa Mãe Msi H310m Pro Vdh Ddr4 Lga 1151 8ª 9ª Geração</t>
  </si>
  <si>
    <t>https://produto.mercadolivre.com.br/MLB-1482194713-placa-me-msi-h310m-pro-vdh-ddr4-lga-1151-8-9-geraco-cnf-_JM</t>
  </si>
  <si>
    <t>Placa de vídeo Galax GeForce GTX 16 Series 65SQH8DS08EX 4GB</t>
  </si>
  <si>
    <t>Memória RAM 8 GB 1x8GB Kingston KVR24N17S8/8</t>
  </si>
  <si>
    <t>https://www.mercadolivre.com.br/memoria-ram-8-gb-1x8gb-kingston-kvr24n17s88/p/MLB6510633</t>
  </si>
  <si>
    <t>https://www.mercadolivre.com.br/processador-intel-core-i5-9400f-6-nucleos-128-gb/p/MLB13953199</t>
  </si>
  <si>
    <t>Processador Intel Core i5-9400F 6 núcleos 128 GB</t>
  </si>
  <si>
    <t>Cooler Duplo Dual Fan Universal Cpu Pc Intel Amd 775 1150 1151 I7 Am3+ Am2+ Am4 Ryzen</t>
  </si>
  <si>
    <t>https://produto.mercadolivre.com.br/MLB-1266100261-cooler-duplo-dual-fan-universal-cpu-pc-intel-amd-775-1150-1151-i7-am3-am2-am4-ryzen-_JM</t>
  </si>
  <si>
    <t>Fonte Atx 500w Reais Gamer Super Silenciosa Pc Bivolt</t>
  </si>
  <si>
    <t>https://produto.mercadolivre.com.br/MLB-930580545-fonte-atx-500w-reais-gamer-super-silenciosa-pc-bivolt-_JM</t>
  </si>
  <si>
    <t>https://www.mercadolivre.com.br/placa-de-video-galax-geforce-gtx-16-series-65sqh8ds08ex-4gb/p/MLB15166821</t>
  </si>
  <si>
    <t>Total</t>
  </si>
  <si>
    <t>Desktop</t>
  </si>
  <si>
    <t>Disco sólido interno Kingston A400 SA400S37/480G 480GB</t>
  </si>
  <si>
    <t>https://www.mercadolivre.com.br/disco-solido-interno-kingston-a400-sa400s37480g-480gb/p/MLB6452377</t>
  </si>
  <si>
    <t>Dell G5 15 Core i7-9750H Geforce GTX 1660 6GB memória RAM 16GB SSD 512GB</t>
  </si>
  <si>
    <t>Técnico</t>
  </si>
  <si>
    <t>https://www.dell.com/pt-br/shop/gaming-and-games/dell-g5-15/spd/g-series-15-5590-laptop/cg5590w7072pbrw</t>
  </si>
  <si>
    <t>Notebook, datashow e impressora</t>
  </si>
  <si>
    <t>Monitor Acer V206HQL LCD 19.5" preto 110V/220V</t>
  </si>
  <si>
    <t>https://www.mercadolivre.com.br/monitor-acer-v206hql-lcd-195-preto-110v220v/p/MLB15118139</t>
  </si>
  <si>
    <t>Impressora a cor multifuncional Brother Business MFC-L8900CDW com Wi-Fi 110V branca</t>
  </si>
  <si>
    <t>https://www.mercadolivre.com.br/impressora-a-cor-multifuncional-brother-business-mfc-l8900cdw-com-wi-fi-110v-branca/p/MLB15138391</t>
  </si>
  <si>
    <t>Projetor Acer X1123h 3600 Lumens Svga Conexões Vga Hdmi</t>
  </si>
  <si>
    <t>AutoCAD® 2020</t>
  </si>
  <si>
    <t>https://www.autodesk.com.br/products/autocad/subscribe?plc=ACDIST&amp;term=1-YEAR&amp;support=ADVANCED&amp;quantity=1</t>
  </si>
  <si>
    <t>Invetor LT</t>
  </si>
  <si>
    <t>Windows 10 Pro</t>
  </si>
  <si>
    <t>https://www.microsoft.com/pt-br/p/windows-10-home/d76qx4bznwk4?activetab=pivot:overviewtab</t>
  </si>
  <si>
    <t xml:space="preserve">
Office Home &amp; Business 2019</t>
  </si>
  <si>
    <t>Licenças Softwares</t>
  </si>
  <si>
    <t>Suporte</t>
  </si>
  <si>
    <t>Formatação e instalação de sistema operacional com backup (até 10 formações no ano)</t>
  </si>
  <si>
    <t>Configuração wireless ou troca de senha</t>
  </si>
  <si>
    <t>Configuração e instalação de impressora
Office Home &amp; Business 2019</t>
  </si>
  <si>
    <t>Remoção de vírus e limpeza (até 10 limpeza ao ano)</t>
  </si>
  <si>
    <t>Suporte remoto (até 200 chamados ao ano)</t>
  </si>
  <si>
    <t>Licenças Softwares
Office Home &amp; Business 2019</t>
  </si>
  <si>
    <t>Extras</t>
  </si>
  <si>
    <t>PowerEdge T140 | 2HDs de 1TB | 16GB | Windows Server</t>
  </si>
  <si>
    <t>https://www.dell.com/pt-br/work/shop/servidores-armazenamento-rede/poweredge-t140-2hds-de-1tb-16gb-windows-server/spd/poweredge-t140/pe_t140_13161_bcc_3</t>
  </si>
  <si>
    <t>Nobreak SMS 3000VA Power Vision Bivolt 27747-NG</t>
  </si>
  <si>
    <t>https://www.kabum.com.br/cgi-local/site/produtos/descricao_ofertas.cgi?codigo=84185&amp;gclid=Cj0KCQjwsYb0BRCOARIsAHbLPhH07Y9NKzrObIkpGjE_Bdp6uWo8mraxqLCeYCYl8PUgL8Ir3bPCh80aAs0FEALw_wcB</t>
  </si>
  <si>
    <t>Diária técnica</t>
  </si>
  <si>
    <t>Hora excedente de visita técnica e/ou deslocamento</t>
  </si>
  <si>
    <t>Orçamento N° 1</t>
  </si>
  <si>
    <t xml:space="preserve">Cliente: </t>
  </si>
  <si>
    <t xml:space="preserve">WFOM Engenharia </t>
  </si>
  <si>
    <t>Orçamento</t>
  </si>
  <si>
    <t>Telefone</t>
  </si>
  <si>
    <t>(19) 971578277</t>
  </si>
  <si>
    <t>Email:</t>
  </si>
  <si>
    <t>Criado em: 30/03/20201 - Valido até 31/03/2021</t>
  </si>
  <si>
    <t>João da TI</t>
  </si>
  <si>
    <t>joaodati@wogaieng.com.br</t>
  </si>
  <si>
    <t>Memória DDR4 Geil Orion, 8GB 3000MHz, Vermelho</t>
  </si>
  <si>
    <t>Placa de Vídeo PCYes, GeForce, GTX 1050 TI Graffiti Series, Dual, 4GB, GDDR5, 128Bit</t>
  </si>
  <si>
    <t xml:space="preserve"> SSD WD Blue SN550 500GB, M.2 2280, NVME, Leitura 2400MBs e Gravação 950MBs</t>
  </si>
  <si>
    <t>Fonte Cooler Master Elite V3 400W, PFC Ativo</t>
  </si>
  <si>
    <t>Monitor Gamer LG 21.5 Pol, Full HD, HDMI, AMD FreeSync</t>
  </si>
  <si>
    <t>Teclado Logitech K120 ABNT2 Black</t>
  </si>
  <si>
    <t>Mouse Logitech M110, USB, Black</t>
  </si>
  <si>
    <t>Cooler para Processador DeepCool Gammaxx GTE V2, LED RGB, 120mm</t>
  </si>
  <si>
    <t>DESKTOP</t>
  </si>
  <si>
    <t>NOTEBOOK</t>
  </si>
  <si>
    <t>DATA SHOW</t>
  </si>
  <si>
    <t>Projetor Acer, 4000 Lumens, SVGA, HDMI, USB - X1126AH</t>
  </si>
  <si>
    <t>Gabinete Gamer Cooler Master Masterbox MB400L</t>
  </si>
  <si>
    <t>ITENS</t>
  </si>
  <si>
    <t>QTDE</t>
  </si>
  <si>
    <t>V. UNIT.</t>
  </si>
  <si>
    <t>V. TOTAL</t>
  </si>
  <si>
    <t>MULTIFUNCIONAL</t>
  </si>
  <si>
    <t>Multifuncional Brother - MFCL8610CDW</t>
  </si>
  <si>
    <t xml:space="preserve">Dell G3 15 | i7-10750H, 2.6 GHz | GTX 1660 Ti | 16GB (2x8GB) | SSD de 512GB |Tela Full HD WVA de 15.6" </t>
  </si>
  <si>
    <t>Processador Intel Core i3 10100F 3.60GHz (4.30GHz Turbo)  LGA 1200 S/Video</t>
  </si>
  <si>
    <t xml:space="preserve"> Placa Mãe Asus Prime H410M-E, Chipset H410, Intel LGA1200, DDR4</t>
  </si>
  <si>
    <t>SERVIDOR</t>
  </si>
  <si>
    <t>NOBREAK</t>
  </si>
  <si>
    <t>SOFTWARES E LICENÇAS</t>
  </si>
  <si>
    <t>PowerEdge T340</t>
  </si>
  <si>
    <t>Nobreak SMS - 27873</t>
  </si>
  <si>
    <t>office 365</t>
  </si>
  <si>
    <t>Suporte de T.I. anual</t>
  </si>
  <si>
    <t>AUTOCADE 2021</t>
  </si>
  <si>
    <t>Valor Total do invetimento: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</si>
</sst>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4" fontId="0" fillId="0" borderId="0" xfId="0" applyNumberFormat="1"/>
    <xf numFmtId="0" fontId="1" fillId="0" borderId="0" xfId="1" applyBorder="1"/>
    <xf numFmtId="164" fontId="0" fillId="0" borderId="2" xfId="0" applyNumberForma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164" fontId="0" fillId="0" borderId="3" xfId="0" applyNumberFormat="1" applyBorder="1"/>
    <xf numFmtId="0" fontId="0" fillId="0" borderId="3" xfId="0" applyBorder="1"/>
    <xf numFmtId="14" fontId="1" fillId="0" borderId="0" xfId="1" applyNumberFormat="1"/>
    <xf numFmtId="44" fontId="0" fillId="0" borderId="0" xfId="0" applyNumberFormat="1"/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44" fontId="0" fillId="0" borderId="1" xfId="2" applyFont="1" applyBorder="1"/>
    <xf numFmtId="44" fontId="0" fillId="0" borderId="1" xfId="0" applyNumberFormat="1" applyBorder="1"/>
    <xf numFmtId="44" fontId="4" fillId="0" borderId="1" xfId="0" applyNumberFormat="1" applyFont="1" applyBorder="1"/>
    <xf numFmtId="0" fontId="0" fillId="0" borderId="1" xfId="0" applyBorder="1" applyAlignment="1">
      <alignment horizontal="center" vertical="center"/>
    </xf>
    <xf numFmtId="44" fontId="6" fillId="3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6" fillId="3" borderId="4" xfId="0" applyFont="1" applyFill="1" applyBorder="1" applyAlignment="1">
      <alignment horizontal="right"/>
    </xf>
    <xf numFmtId="0" fontId="6" fillId="3" borderId="5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7" xfId="2" applyFon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44" fontId="0" fillId="0" borderId="7" xfId="0" applyNumberFormat="1" applyBorder="1" applyAlignment="1">
      <alignment horizontal="center" vertical="center"/>
    </xf>
    <xf numFmtId="44" fontId="0" fillId="0" borderId="2" xfId="0" applyNumberFormat="1" applyBorder="1" applyAlignment="1">
      <alignment horizontal="center" vertic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cadolivre.com.br/disco-solido-interno-kingston-a400-sa400s37480g-480gb/p/MLB6452377" TargetMode="External"/><Relationship Id="rId13" Type="http://schemas.openxmlformats.org/officeDocument/2006/relationships/hyperlink" Target="https://www.mercadolivre.com.br/impressora-a-cor-multifuncional-brother-business-mfc-l8900cdw-com-wi-fi-110v-branca/p/MLB15138391" TargetMode="External"/><Relationship Id="rId18" Type="http://schemas.openxmlformats.org/officeDocument/2006/relationships/hyperlink" Target="https://www.mercadolivre.com.br/processador-intel-core-i5-9400f-6-nucleos-128-gb/p/MLB13953199" TargetMode="External"/><Relationship Id="rId3" Type="http://schemas.openxmlformats.org/officeDocument/2006/relationships/hyperlink" Target="https://produto.mercadolivre.com.br/MLB-1409363406-gabinete-para-computador-tac-pc-cpu-sem-fonte-_JM?" TargetMode="External"/><Relationship Id="rId7" Type="http://schemas.openxmlformats.org/officeDocument/2006/relationships/hyperlink" Target="https://www.mercadolivre.com.br/placa-de-video-galax-geforce-gtx-16-series-65sqh8ds08ex-4gb/p/MLB15166821" TargetMode="External"/><Relationship Id="rId12" Type="http://schemas.openxmlformats.org/officeDocument/2006/relationships/hyperlink" Target="https://www.autodesk.com.br/products/autocad/subscribe?plc=ACDIST&amp;term=1-YEAR&amp;support=ADVANCED&amp;quantity=1" TargetMode="External"/><Relationship Id="rId17" Type="http://schemas.openxmlformats.org/officeDocument/2006/relationships/hyperlink" Target="mailto:joaodati@wogaieng.com.br" TargetMode="External"/><Relationship Id="rId2" Type="http://schemas.openxmlformats.org/officeDocument/2006/relationships/hyperlink" Target="https://produto.mercadolivre.com.br/MLB-1179730091-kit-teclado-e-mouse-s-fio-24ghz-wireless-multimidia-tc212-_JM" TargetMode="External"/><Relationship Id="rId16" Type="http://schemas.openxmlformats.org/officeDocument/2006/relationships/hyperlink" Target="https://www.kabum.com.br/cgi-local/site/produtos/descricao_ofertas.cgi?codigo=84185&amp;gclid=Cj0KCQjwsYb0BRCOARIsAHbLPhH07Y9NKzrObIkpGjE_Bdp6uWo8mraxqLCeYCYl8PUgL8Ir3bPCh80aAs0FEALw_wcB" TargetMode="External"/><Relationship Id="rId1" Type="http://schemas.openxmlformats.org/officeDocument/2006/relationships/hyperlink" Target="https://produto.mercadolivre.com.br/MLB-1482194713-placa-me-msi-h310m-pro-vdh-ddr4-lga-1151-8-9-geraco-cnf-_JM" TargetMode="External"/><Relationship Id="rId6" Type="http://schemas.openxmlformats.org/officeDocument/2006/relationships/hyperlink" Target="https://produto.mercadolivre.com.br/MLB-930580545-fonte-atx-500w-reais-gamer-super-silenciosa-pc-bivolt-_JM" TargetMode="External"/><Relationship Id="rId11" Type="http://schemas.openxmlformats.org/officeDocument/2006/relationships/hyperlink" Target="https://www.mercadolivre.com.br/impressora-a-cor-multifuncional-brother-business-mfc-l8900cdw-com-wi-fi-110v-branca/p/MLB15138391" TargetMode="External"/><Relationship Id="rId5" Type="http://schemas.openxmlformats.org/officeDocument/2006/relationships/hyperlink" Target="https://produto.mercadolivre.com.br/MLB-1266100261-cooler-duplo-dual-fan-universal-cpu-pc-intel-amd-775-1150-1151-i7-am3-am2-am4-ryzen-_JM" TargetMode="External"/><Relationship Id="rId15" Type="http://schemas.openxmlformats.org/officeDocument/2006/relationships/hyperlink" Target="https://www.dell.com/pt-br/work/shop/servidores-armazenamento-rede/poweredge-t140-2hds-de-1tb-16gb-windows-server/spd/poweredge-t140/pe_t140_13161_bcc_3" TargetMode="External"/><Relationship Id="rId10" Type="http://schemas.openxmlformats.org/officeDocument/2006/relationships/hyperlink" Target="https://www.mercadolivre.com.br/monitor-acer-v206hql-lcd-195-preto-110v220v/p/MLB1511813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ercadolivre.com.br/memoria-ram-8-gb-1x8gb-kingston-kvr24n17s88/p/MLB6510633" TargetMode="External"/><Relationship Id="rId9" Type="http://schemas.openxmlformats.org/officeDocument/2006/relationships/hyperlink" Target="https://www.dell.com/pt-br/shop/gaming-and-games/dell-g5-15/spd/g-series-15-5590-laptop/cg5590w7072pbrw" TargetMode="External"/><Relationship Id="rId14" Type="http://schemas.openxmlformats.org/officeDocument/2006/relationships/hyperlink" Target="https://www.microsoft.com/pt-br/p/windows-10-home/d76qx4bznwk4?activetab=pivot:overviewt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70" zoomScaleNormal="70" workbookViewId="0">
      <selection activeCell="A10" sqref="A10"/>
    </sheetView>
  </sheetViews>
  <sheetFormatPr defaultRowHeight="15" x14ac:dyDescent="0.25"/>
  <cols>
    <col min="1" max="1" width="80.7109375" customWidth="1"/>
    <col min="2" max="2" width="29.7109375" bestFit="1" customWidth="1"/>
    <col min="3" max="3" width="13.85546875" style="1" bestFit="1" customWidth="1"/>
    <col min="4" max="4" width="18.28515625" style="1" bestFit="1" customWidth="1"/>
    <col min="5" max="5" width="9.7109375" style="1" customWidth="1"/>
    <col min="6" max="6" width="13.85546875" style="1" bestFit="1" customWidth="1"/>
    <col min="7" max="7" width="183.7109375" bestFit="1" customWidth="1"/>
  </cols>
  <sheetData>
    <row r="1" spans="1:7" x14ac:dyDescent="0.25">
      <c r="A1" s="26" t="s">
        <v>60</v>
      </c>
      <c r="B1" s="27"/>
      <c r="C1" s="27"/>
      <c r="D1" s="27"/>
      <c r="E1" s="27"/>
      <c r="F1" s="27"/>
      <c r="G1" s="28"/>
    </row>
    <row r="2" spans="1:7" x14ac:dyDescent="0.25">
      <c r="A2" s="12" t="s">
        <v>64</v>
      </c>
      <c r="B2" s="12" t="s">
        <v>57</v>
      </c>
      <c r="C2" s="12" t="s">
        <v>58</v>
      </c>
      <c r="D2" s="12" t="s">
        <v>59</v>
      </c>
      <c r="E2" s="12"/>
      <c r="F2" s="12"/>
      <c r="G2" s="12"/>
    </row>
    <row r="3" spans="1:7" x14ac:dyDescent="0.25">
      <c r="A3" s="25" t="s">
        <v>24</v>
      </c>
      <c r="B3" s="25"/>
      <c r="C3" s="25"/>
      <c r="D3" s="25"/>
      <c r="E3" s="25"/>
      <c r="F3" s="25"/>
      <c r="G3" s="25"/>
    </row>
    <row r="4" spans="1:7" x14ac:dyDescent="0.25">
      <c r="A4" s="6" t="s">
        <v>0</v>
      </c>
      <c r="B4" s="6" t="s">
        <v>1</v>
      </c>
      <c r="C4" s="7" t="s">
        <v>2</v>
      </c>
      <c r="D4" s="7" t="s">
        <v>3</v>
      </c>
      <c r="E4" s="7" t="s">
        <v>6</v>
      </c>
      <c r="F4" s="7" t="s">
        <v>7</v>
      </c>
      <c r="G4" s="6" t="s">
        <v>4</v>
      </c>
    </row>
    <row r="5" spans="1:7" x14ac:dyDescent="0.25">
      <c r="A5" s="4" t="s">
        <v>11</v>
      </c>
      <c r="B5" s="2">
        <v>3</v>
      </c>
      <c r="C5" s="3">
        <v>546.9</v>
      </c>
      <c r="D5" s="3">
        <f t="shared" ref="D5:D14" si="0">B5*C5</f>
        <v>1640.6999999999998</v>
      </c>
      <c r="E5" s="3">
        <v>0</v>
      </c>
      <c r="F5" s="3">
        <f t="shared" ref="F5:F14" si="1">E5+D5</f>
        <v>1640.6999999999998</v>
      </c>
      <c r="G5" s="5" t="s">
        <v>12</v>
      </c>
    </row>
    <row r="6" spans="1:7" x14ac:dyDescent="0.25">
      <c r="A6" s="4" t="s">
        <v>17</v>
      </c>
      <c r="B6" s="2">
        <v>3</v>
      </c>
      <c r="C6" s="3">
        <v>1040</v>
      </c>
      <c r="D6" s="3">
        <f t="shared" si="0"/>
        <v>3120</v>
      </c>
      <c r="E6" s="3">
        <v>0</v>
      </c>
      <c r="F6" s="3">
        <f t="shared" si="1"/>
        <v>3120</v>
      </c>
      <c r="G6" s="5" t="s">
        <v>16</v>
      </c>
    </row>
    <row r="7" spans="1:7" x14ac:dyDescent="0.25">
      <c r="A7" s="4" t="s">
        <v>14</v>
      </c>
      <c r="B7" s="2">
        <v>6</v>
      </c>
      <c r="C7" s="3">
        <v>254.99</v>
      </c>
      <c r="D7" s="3">
        <f t="shared" si="0"/>
        <v>1529.94</v>
      </c>
      <c r="E7" s="3">
        <v>0</v>
      </c>
      <c r="F7" s="3">
        <f t="shared" si="1"/>
        <v>1529.94</v>
      </c>
      <c r="G7" s="5" t="s">
        <v>15</v>
      </c>
    </row>
    <row r="8" spans="1:7" x14ac:dyDescent="0.25">
      <c r="A8" s="4" t="s">
        <v>25</v>
      </c>
      <c r="B8" s="2">
        <v>3</v>
      </c>
      <c r="C8" s="3">
        <v>412</v>
      </c>
      <c r="D8" s="3">
        <f t="shared" si="0"/>
        <v>1236</v>
      </c>
      <c r="E8" s="3">
        <v>0</v>
      </c>
      <c r="F8" s="3">
        <f t="shared" si="1"/>
        <v>1236</v>
      </c>
      <c r="G8" s="5" t="s">
        <v>26</v>
      </c>
    </row>
    <row r="9" spans="1:7" x14ac:dyDescent="0.25">
      <c r="A9" s="4" t="s">
        <v>31</v>
      </c>
      <c r="B9" s="2">
        <v>3</v>
      </c>
      <c r="C9" s="3">
        <v>452</v>
      </c>
      <c r="D9" s="3">
        <f t="shared" si="0"/>
        <v>1356</v>
      </c>
      <c r="E9" s="3">
        <v>0</v>
      </c>
      <c r="F9" s="3">
        <f t="shared" si="1"/>
        <v>1356</v>
      </c>
      <c r="G9" s="5" t="s">
        <v>32</v>
      </c>
    </row>
    <row r="10" spans="1:7" ht="30" x14ac:dyDescent="0.25">
      <c r="A10" s="4" t="s">
        <v>18</v>
      </c>
      <c r="B10" s="2">
        <v>3</v>
      </c>
      <c r="C10" s="3">
        <v>67.2</v>
      </c>
      <c r="D10" s="3">
        <f t="shared" si="0"/>
        <v>201.60000000000002</v>
      </c>
      <c r="E10" s="3">
        <v>13.9</v>
      </c>
      <c r="F10" s="3">
        <f t="shared" si="1"/>
        <v>215.50000000000003</v>
      </c>
      <c r="G10" s="5" t="s">
        <v>19</v>
      </c>
    </row>
    <row r="11" spans="1:7" x14ac:dyDescent="0.25">
      <c r="A11" s="4" t="s">
        <v>20</v>
      </c>
      <c r="B11" s="2">
        <v>3</v>
      </c>
      <c r="C11" s="3">
        <v>147.9</v>
      </c>
      <c r="D11" s="3">
        <f t="shared" si="0"/>
        <v>443.70000000000005</v>
      </c>
      <c r="E11" s="3">
        <v>0</v>
      </c>
      <c r="F11" s="3">
        <f t="shared" si="1"/>
        <v>443.70000000000005</v>
      </c>
      <c r="G11" s="5" t="s">
        <v>21</v>
      </c>
    </row>
    <row r="12" spans="1:7" ht="30" x14ac:dyDescent="0.25">
      <c r="A12" s="4" t="s">
        <v>5</v>
      </c>
      <c r="B12" s="2">
        <v>3</v>
      </c>
      <c r="C12" s="3">
        <v>72</v>
      </c>
      <c r="D12" s="3">
        <f t="shared" si="0"/>
        <v>216</v>
      </c>
      <c r="E12" s="3">
        <v>22.9</v>
      </c>
      <c r="F12" s="3">
        <f t="shared" si="1"/>
        <v>238.9</v>
      </c>
      <c r="G12" s="5" t="s">
        <v>8</v>
      </c>
    </row>
    <row r="13" spans="1:7" ht="30" x14ac:dyDescent="0.25">
      <c r="A13" s="4" t="s">
        <v>9</v>
      </c>
      <c r="B13" s="2">
        <v>3</v>
      </c>
      <c r="C13" s="3">
        <v>74.900000000000006</v>
      </c>
      <c r="D13" s="3">
        <f t="shared" si="0"/>
        <v>224.70000000000002</v>
      </c>
      <c r="E13" s="3">
        <v>44.59</v>
      </c>
      <c r="F13" s="3">
        <f t="shared" si="1"/>
        <v>269.29000000000002</v>
      </c>
      <c r="G13" s="5" t="s">
        <v>10</v>
      </c>
    </row>
    <row r="14" spans="1:7" x14ac:dyDescent="0.25">
      <c r="A14" s="4" t="s">
        <v>13</v>
      </c>
      <c r="B14" s="2">
        <v>3</v>
      </c>
      <c r="C14" s="3">
        <v>960</v>
      </c>
      <c r="D14" s="3">
        <f t="shared" si="0"/>
        <v>2880</v>
      </c>
      <c r="E14" s="3">
        <v>0</v>
      </c>
      <c r="F14" s="3">
        <f t="shared" si="1"/>
        <v>2880</v>
      </c>
      <c r="G14" s="5" t="s">
        <v>22</v>
      </c>
    </row>
    <row r="15" spans="1:7" x14ac:dyDescent="0.25">
      <c r="E15" s="3" t="s">
        <v>23</v>
      </c>
      <c r="F15" s="3">
        <f>SUM(F5:F14)</f>
        <v>12930.03</v>
      </c>
    </row>
    <row r="16" spans="1:7" x14ac:dyDescent="0.25">
      <c r="D16" s="13"/>
      <c r="E16" s="3"/>
      <c r="F16" s="3"/>
      <c r="G16" s="14"/>
    </row>
    <row r="17" spans="1:7" x14ac:dyDescent="0.25">
      <c r="A17" s="25" t="s">
        <v>30</v>
      </c>
      <c r="B17" s="25"/>
      <c r="C17" s="25"/>
      <c r="D17" s="25"/>
      <c r="E17" s="25"/>
      <c r="F17" s="25"/>
      <c r="G17" s="25"/>
    </row>
    <row r="18" spans="1:7" x14ac:dyDescent="0.25">
      <c r="A18" s="6" t="s">
        <v>0</v>
      </c>
      <c r="B18" s="6" t="s">
        <v>1</v>
      </c>
      <c r="C18" s="7" t="s">
        <v>2</v>
      </c>
      <c r="D18" s="7" t="s">
        <v>3</v>
      </c>
      <c r="E18" s="7" t="s">
        <v>6</v>
      </c>
      <c r="F18" s="7" t="s">
        <v>7</v>
      </c>
      <c r="G18" s="6"/>
    </row>
    <row r="19" spans="1:7" x14ac:dyDescent="0.25">
      <c r="A19" s="2" t="s">
        <v>27</v>
      </c>
      <c r="B19" s="2">
        <v>2</v>
      </c>
      <c r="C19" s="3">
        <v>7998</v>
      </c>
      <c r="D19" s="3">
        <f>C19*B19</f>
        <v>15996</v>
      </c>
      <c r="E19" s="3">
        <v>0</v>
      </c>
      <c r="F19" s="3">
        <f>D19+E19</f>
        <v>15996</v>
      </c>
      <c r="G19" s="5" t="s">
        <v>29</v>
      </c>
    </row>
    <row r="20" spans="1:7" x14ac:dyDescent="0.25">
      <c r="A20" s="2" t="s">
        <v>33</v>
      </c>
      <c r="B20" s="2">
        <v>1</v>
      </c>
      <c r="C20" s="3">
        <v>4439</v>
      </c>
      <c r="D20" s="3">
        <f>C20*B20</f>
        <v>4439</v>
      </c>
      <c r="E20" s="3">
        <v>0</v>
      </c>
      <c r="F20" s="3">
        <f>D20+E20</f>
        <v>4439</v>
      </c>
      <c r="G20" s="5" t="s">
        <v>34</v>
      </c>
    </row>
    <row r="21" spans="1:7" x14ac:dyDescent="0.25">
      <c r="A21" s="2" t="s">
        <v>35</v>
      </c>
      <c r="B21" s="2">
        <v>1</v>
      </c>
      <c r="C21" s="3">
        <v>2399</v>
      </c>
      <c r="D21" s="3">
        <f>C21*B21</f>
        <v>2399</v>
      </c>
      <c r="E21" s="3">
        <v>0</v>
      </c>
      <c r="F21" s="3">
        <f>D21+E21</f>
        <v>2399</v>
      </c>
      <c r="G21" s="5"/>
    </row>
    <row r="22" spans="1:7" x14ac:dyDescent="0.25">
      <c r="E22" s="3" t="s">
        <v>23</v>
      </c>
      <c r="F22" s="3">
        <f>SUM(F19:F21)</f>
        <v>22834</v>
      </c>
    </row>
    <row r="24" spans="1:7" x14ac:dyDescent="0.25">
      <c r="A24" s="25" t="s">
        <v>42</v>
      </c>
      <c r="B24" s="25"/>
      <c r="C24" s="25"/>
      <c r="D24" s="25"/>
      <c r="E24" s="25"/>
      <c r="F24" s="25"/>
      <c r="G24" s="25"/>
    </row>
    <row r="25" spans="1:7" x14ac:dyDescent="0.25">
      <c r="A25" s="6" t="s">
        <v>0</v>
      </c>
      <c r="B25" s="6" t="s">
        <v>1</v>
      </c>
      <c r="C25" s="7" t="s">
        <v>2</v>
      </c>
      <c r="D25" s="7" t="s">
        <v>3</v>
      </c>
      <c r="E25" s="7" t="s">
        <v>6</v>
      </c>
      <c r="F25" s="7" t="s">
        <v>7</v>
      </c>
      <c r="G25" s="6"/>
    </row>
    <row r="26" spans="1:7" x14ac:dyDescent="0.25">
      <c r="A26" s="2" t="s">
        <v>36</v>
      </c>
      <c r="B26" s="2">
        <v>5</v>
      </c>
      <c r="C26" s="3">
        <v>7537</v>
      </c>
      <c r="D26" s="3">
        <f>C26*B26</f>
        <v>37685</v>
      </c>
      <c r="E26" s="3">
        <v>0</v>
      </c>
      <c r="F26" s="3">
        <f>D26+E26</f>
        <v>37685</v>
      </c>
      <c r="G26" s="5" t="s">
        <v>37</v>
      </c>
    </row>
    <row r="27" spans="1:7" x14ac:dyDescent="0.25">
      <c r="A27" s="2" t="s">
        <v>38</v>
      </c>
      <c r="B27" s="2">
        <v>5</v>
      </c>
      <c r="C27" s="3">
        <v>1582</v>
      </c>
      <c r="D27" s="3">
        <f>C27*B27</f>
        <v>7910</v>
      </c>
      <c r="E27" s="3">
        <v>0</v>
      </c>
      <c r="F27" s="3">
        <f>D27+E27</f>
        <v>7910</v>
      </c>
      <c r="G27" s="5" t="s">
        <v>34</v>
      </c>
    </row>
    <row r="28" spans="1:7" ht="30" x14ac:dyDescent="0.25">
      <c r="A28" s="4" t="s">
        <v>41</v>
      </c>
      <c r="B28" s="2">
        <v>5</v>
      </c>
      <c r="C28" s="3">
        <v>1479</v>
      </c>
      <c r="D28" s="3">
        <f>C28*B28</f>
        <v>7395</v>
      </c>
      <c r="E28" s="3">
        <v>0</v>
      </c>
      <c r="F28" s="3">
        <f>D28+E28</f>
        <v>7395</v>
      </c>
      <c r="G28" s="5"/>
    </row>
    <row r="29" spans="1:7" x14ac:dyDescent="0.25">
      <c r="A29" s="11" t="s">
        <v>39</v>
      </c>
      <c r="B29" s="11">
        <v>3</v>
      </c>
      <c r="C29" s="3">
        <v>730</v>
      </c>
      <c r="D29" s="3">
        <f>C29*B29</f>
        <v>2190</v>
      </c>
      <c r="E29" s="3">
        <v>0</v>
      </c>
      <c r="F29" s="3">
        <f>D29+E29</f>
        <v>2190</v>
      </c>
      <c r="G29" s="9" t="s">
        <v>40</v>
      </c>
    </row>
    <row r="30" spans="1:7" x14ac:dyDescent="0.25">
      <c r="E30" s="10" t="s">
        <v>23</v>
      </c>
      <c r="F30" s="10">
        <f>SUM(F26:F29)</f>
        <v>55180</v>
      </c>
    </row>
    <row r="32" spans="1:7" x14ac:dyDescent="0.25">
      <c r="A32" s="25" t="s">
        <v>43</v>
      </c>
      <c r="B32" s="25"/>
      <c r="C32" s="25"/>
      <c r="D32" s="25"/>
      <c r="E32" s="25"/>
      <c r="F32" s="25"/>
      <c r="G32" s="25"/>
    </row>
    <row r="33" spans="1:7" ht="12" customHeight="1" x14ac:dyDescent="0.25">
      <c r="A33" s="6" t="s">
        <v>0</v>
      </c>
      <c r="B33" s="6" t="s">
        <v>1</v>
      </c>
      <c r="C33" s="7" t="s">
        <v>2</v>
      </c>
      <c r="D33" s="7" t="s">
        <v>3</v>
      </c>
      <c r="E33" s="7" t="s">
        <v>6</v>
      </c>
      <c r="F33" s="7" t="s">
        <v>7</v>
      </c>
      <c r="G33" s="6"/>
    </row>
    <row r="34" spans="1:7" x14ac:dyDescent="0.25">
      <c r="A34" s="2" t="s">
        <v>44</v>
      </c>
      <c r="B34" s="2">
        <v>1</v>
      </c>
      <c r="C34" s="3">
        <v>1000</v>
      </c>
      <c r="D34" s="3">
        <f>C34*B34</f>
        <v>1000</v>
      </c>
      <c r="E34" s="3">
        <v>0</v>
      </c>
      <c r="F34" s="3">
        <f>D34+E34</f>
        <v>1000</v>
      </c>
      <c r="G34" s="5"/>
    </row>
    <row r="35" spans="1:7" x14ac:dyDescent="0.25">
      <c r="A35" s="2" t="s">
        <v>45</v>
      </c>
      <c r="B35" s="2">
        <v>1</v>
      </c>
      <c r="C35" s="3">
        <v>800</v>
      </c>
      <c r="D35" s="3">
        <f>C35*B35</f>
        <v>800</v>
      </c>
      <c r="E35" s="3">
        <v>0</v>
      </c>
      <c r="F35" s="3">
        <f>D35+E35</f>
        <v>800</v>
      </c>
      <c r="G35" s="5"/>
    </row>
    <row r="36" spans="1:7" ht="30" x14ac:dyDescent="0.25">
      <c r="A36" s="4" t="s">
        <v>46</v>
      </c>
      <c r="B36" s="2">
        <v>1</v>
      </c>
      <c r="C36" s="3">
        <v>1800</v>
      </c>
      <c r="D36" s="3">
        <f>C36*B36</f>
        <v>1800</v>
      </c>
      <c r="E36" s="3">
        <v>0</v>
      </c>
      <c r="F36" s="3">
        <f>D36+E36</f>
        <v>1800</v>
      </c>
      <c r="G36" s="5"/>
    </row>
    <row r="37" spans="1:7" x14ac:dyDescent="0.25">
      <c r="A37" s="4" t="s">
        <v>48</v>
      </c>
      <c r="B37" s="2">
        <v>1</v>
      </c>
      <c r="C37" s="3">
        <v>2000</v>
      </c>
      <c r="D37" s="3">
        <f>C37*B37</f>
        <v>2000</v>
      </c>
      <c r="E37" s="3">
        <v>0</v>
      </c>
      <c r="F37" s="3">
        <f>D37+E37</f>
        <v>2000</v>
      </c>
      <c r="G37" s="9"/>
    </row>
    <row r="38" spans="1:7" x14ac:dyDescent="0.25">
      <c r="A38" s="11" t="s">
        <v>47</v>
      </c>
      <c r="B38" s="11">
        <v>1</v>
      </c>
      <c r="C38" s="3">
        <v>800</v>
      </c>
      <c r="D38" s="3">
        <f>C38*B38</f>
        <v>800</v>
      </c>
      <c r="E38" s="3">
        <v>0</v>
      </c>
      <c r="F38" s="3">
        <f>D38+E38</f>
        <v>800</v>
      </c>
      <c r="G38" s="9"/>
    </row>
    <row r="39" spans="1:7" x14ac:dyDescent="0.25">
      <c r="E39" s="10" t="s">
        <v>23</v>
      </c>
      <c r="F39" s="10">
        <f>SUM(F34:F38)</f>
        <v>6400</v>
      </c>
    </row>
    <row r="41" spans="1:7" x14ac:dyDescent="0.25">
      <c r="A41" s="25" t="s">
        <v>23</v>
      </c>
      <c r="B41" s="25"/>
      <c r="C41" s="25"/>
      <c r="D41" s="25"/>
      <c r="E41" s="25"/>
      <c r="F41" s="25"/>
      <c r="G41" s="25"/>
    </row>
    <row r="42" spans="1:7" x14ac:dyDescent="0.25">
      <c r="A42" s="6" t="s">
        <v>0</v>
      </c>
      <c r="B42" s="6" t="s">
        <v>1</v>
      </c>
      <c r="C42" s="7" t="s">
        <v>2</v>
      </c>
      <c r="D42" s="7" t="s">
        <v>3</v>
      </c>
      <c r="E42" s="7" t="s">
        <v>6</v>
      </c>
      <c r="F42" s="7" t="s">
        <v>7</v>
      </c>
      <c r="G42" s="6"/>
    </row>
    <row r="43" spans="1:7" x14ac:dyDescent="0.25">
      <c r="A43" s="2" t="s">
        <v>24</v>
      </c>
      <c r="B43" s="2">
        <v>1</v>
      </c>
      <c r="C43" s="3">
        <f>F15</f>
        <v>12930.03</v>
      </c>
      <c r="D43" s="3">
        <f>C43*B43</f>
        <v>12930.03</v>
      </c>
      <c r="E43" s="3">
        <v>0</v>
      </c>
      <c r="F43" s="3">
        <f>D43+E43</f>
        <v>12930.03</v>
      </c>
      <c r="G43" s="5"/>
    </row>
    <row r="44" spans="1:7" x14ac:dyDescent="0.25">
      <c r="A44" s="2" t="s">
        <v>30</v>
      </c>
      <c r="B44" s="2">
        <v>1</v>
      </c>
      <c r="C44" s="3">
        <f>F22</f>
        <v>22834</v>
      </c>
      <c r="D44" s="3">
        <f>C44*B44</f>
        <v>22834</v>
      </c>
      <c r="E44" s="3">
        <v>0</v>
      </c>
      <c r="F44" s="3">
        <f>D44+E44</f>
        <v>22834</v>
      </c>
      <c r="G44" s="5"/>
    </row>
    <row r="45" spans="1:7" ht="30" x14ac:dyDescent="0.25">
      <c r="A45" s="4" t="s">
        <v>49</v>
      </c>
      <c r="B45" s="2">
        <v>1</v>
      </c>
      <c r="C45" s="3">
        <f>F30</f>
        <v>55180</v>
      </c>
      <c r="D45" s="3">
        <f>C45*B45</f>
        <v>55180</v>
      </c>
      <c r="E45" s="3">
        <v>0</v>
      </c>
      <c r="F45" s="3">
        <f>D45+E45</f>
        <v>55180</v>
      </c>
      <c r="G45" s="5"/>
    </row>
    <row r="46" spans="1:7" x14ac:dyDescent="0.25">
      <c r="A46" s="4" t="s">
        <v>43</v>
      </c>
      <c r="B46" s="2">
        <v>1</v>
      </c>
      <c r="C46" s="3">
        <f>F39</f>
        <v>6400</v>
      </c>
      <c r="D46" s="3">
        <f>C46*B46</f>
        <v>6400</v>
      </c>
      <c r="E46" s="3">
        <v>0</v>
      </c>
      <c r="F46" s="3">
        <f>D46+E46</f>
        <v>6400</v>
      </c>
      <c r="G46" s="9"/>
    </row>
    <row r="47" spans="1:7" x14ac:dyDescent="0.25">
      <c r="E47" s="10" t="s">
        <v>23</v>
      </c>
      <c r="F47" s="10">
        <f>SUM(F43:F46)</f>
        <v>97344.03</v>
      </c>
    </row>
    <row r="49" spans="1:7" x14ac:dyDescent="0.25">
      <c r="A49" s="25" t="s">
        <v>50</v>
      </c>
      <c r="B49" s="25"/>
      <c r="C49" s="25"/>
      <c r="D49" s="25"/>
      <c r="E49" s="25"/>
      <c r="F49" s="25"/>
      <c r="G49" s="25"/>
    </row>
    <row r="50" spans="1:7" x14ac:dyDescent="0.25">
      <c r="A50" s="6" t="s">
        <v>0</v>
      </c>
      <c r="B50" s="6" t="s">
        <v>1</v>
      </c>
      <c r="C50" s="7" t="s">
        <v>2</v>
      </c>
      <c r="D50" s="7" t="s">
        <v>3</v>
      </c>
      <c r="E50" s="7" t="s">
        <v>6</v>
      </c>
      <c r="F50" s="7" t="s">
        <v>7</v>
      </c>
      <c r="G50" s="6"/>
    </row>
    <row r="51" spans="1:7" x14ac:dyDescent="0.25">
      <c r="A51" s="2" t="s">
        <v>51</v>
      </c>
      <c r="B51" s="2">
        <v>1</v>
      </c>
      <c r="C51" s="3">
        <v>8549</v>
      </c>
      <c r="D51" s="3">
        <f>C51*B51</f>
        <v>8549</v>
      </c>
      <c r="E51" s="3">
        <v>0</v>
      </c>
      <c r="F51" s="3">
        <f>D51+E51</f>
        <v>8549</v>
      </c>
      <c r="G51" s="5" t="s">
        <v>52</v>
      </c>
    </row>
    <row r="52" spans="1:7" x14ac:dyDescent="0.25">
      <c r="A52" s="2" t="s">
        <v>53</v>
      </c>
      <c r="B52" s="2">
        <v>1</v>
      </c>
      <c r="C52" s="3">
        <v>2882.24</v>
      </c>
      <c r="D52" s="3">
        <f>C52*B52</f>
        <v>2882.24</v>
      </c>
      <c r="E52" s="3">
        <v>89.24</v>
      </c>
      <c r="F52" s="3">
        <f>D52+E52</f>
        <v>2971.4799999999996</v>
      </c>
      <c r="G52" s="5" t="s">
        <v>54</v>
      </c>
    </row>
    <row r="53" spans="1:7" x14ac:dyDescent="0.25">
      <c r="A53" s="4" t="s">
        <v>55</v>
      </c>
      <c r="B53" s="2">
        <v>10</v>
      </c>
      <c r="C53" s="3">
        <v>250</v>
      </c>
      <c r="D53" s="3">
        <f>C53*B53</f>
        <v>2500</v>
      </c>
      <c r="E53" s="3">
        <v>0</v>
      </c>
      <c r="F53" s="3">
        <f>D53+E53</f>
        <v>2500</v>
      </c>
      <c r="G53" s="5"/>
    </row>
    <row r="54" spans="1:7" x14ac:dyDescent="0.25">
      <c r="A54" s="4" t="s">
        <v>56</v>
      </c>
      <c r="B54" s="2">
        <v>20</v>
      </c>
      <c r="C54" s="3">
        <v>40</v>
      </c>
      <c r="D54" s="3">
        <f>C54*B54</f>
        <v>800</v>
      </c>
      <c r="E54" s="3">
        <v>0</v>
      </c>
      <c r="F54" s="3">
        <f>D54+E54</f>
        <v>800</v>
      </c>
      <c r="G54" s="9"/>
    </row>
    <row r="55" spans="1:7" x14ac:dyDescent="0.25">
      <c r="E55" s="10" t="s">
        <v>23</v>
      </c>
      <c r="F55" s="10">
        <f>SUM(F51:F54)</f>
        <v>14820.48</v>
      </c>
    </row>
    <row r="57" spans="1:7" x14ac:dyDescent="0.25">
      <c r="A57" t="s">
        <v>28</v>
      </c>
      <c r="B57" t="s">
        <v>65</v>
      </c>
    </row>
    <row r="58" spans="1:7" x14ac:dyDescent="0.25">
      <c r="A58" t="s">
        <v>61</v>
      </c>
      <c r="B58" s="8" t="s">
        <v>62</v>
      </c>
    </row>
    <row r="59" spans="1:7" x14ac:dyDescent="0.25">
      <c r="A59" t="s">
        <v>63</v>
      </c>
      <c r="B59" s="15" t="s">
        <v>66</v>
      </c>
    </row>
  </sheetData>
  <mergeCells count="7">
    <mergeCell ref="A32:G32"/>
    <mergeCell ref="A41:G41"/>
    <mergeCell ref="A49:G49"/>
    <mergeCell ref="A1:G1"/>
    <mergeCell ref="A3:G3"/>
    <mergeCell ref="A17:G17"/>
    <mergeCell ref="A24:G24"/>
  </mergeCells>
  <hyperlinks>
    <hyperlink ref="G5" r:id="rId1"/>
    <hyperlink ref="G12" r:id="rId2"/>
    <hyperlink ref="G13" r:id="rId3"/>
    <hyperlink ref="G7" r:id="rId4"/>
    <hyperlink ref="G10" r:id="rId5"/>
    <hyperlink ref="G11" r:id="rId6"/>
    <hyperlink ref="G14" r:id="rId7"/>
    <hyperlink ref="G8" r:id="rId8"/>
    <hyperlink ref="G19" r:id="rId9"/>
    <hyperlink ref="G9" r:id="rId10"/>
    <hyperlink ref="G20" r:id="rId11"/>
    <hyperlink ref="G26" r:id="rId12"/>
    <hyperlink ref="G27" r:id="rId13"/>
    <hyperlink ref="G29" r:id="rId14"/>
    <hyperlink ref="G51" r:id="rId15"/>
    <hyperlink ref="G52" r:id="rId16"/>
    <hyperlink ref="B59" r:id="rId17"/>
    <hyperlink ref="G6" r:id="rId18"/>
  </hyperlinks>
  <pageMargins left="0.511811024" right="0.511811024" top="0.78740157499999996" bottom="0.78740157499999996" header="0.31496062000000002" footer="0.31496062000000002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workbookViewId="0">
      <selection activeCell="G17" sqref="G17"/>
    </sheetView>
  </sheetViews>
  <sheetFormatPr defaultRowHeight="15" x14ac:dyDescent="0.25"/>
  <cols>
    <col min="1" max="1" width="74" customWidth="1"/>
    <col min="2" max="3" width="12.140625" bestFit="1" customWidth="1"/>
    <col min="4" max="4" width="15.85546875" customWidth="1"/>
    <col min="7" max="7" width="13.28515625" bestFit="1" customWidth="1"/>
  </cols>
  <sheetData>
    <row r="1" spans="1:4" ht="21" x14ac:dyDescent="0.35">
      <c r="A1" s="29" t="s">
        <v>75</v>
      </c>
      <c r="B1" s="29"/>
      <c r="C1" s="29"/>
      <c r="D1" s="29"/>
    </row>
    <row r="2" spans="1:4" x14ac:dyDescent="0.25">
      <c r="A2" s="17" t="s">
        <v>80</v>
      </c>
      <c r="B2" s="17" t="s">
        <v>81</v>
      </c>
      <c r="C2" s="17" t="s">
        <v>82</v>
      </c>
      <c r="D2" s="17" t="s">
        <v>83</v>
      </c>
    </row>
    <row r="3" spans="1:4" x14ac:dyDescent="0.25">
      <c r="A3" s="18" t="s">
        <v>79</v>
      </c>
      <c r="B3" s="19">
        <v>3</v>
      </c>
      <c r="C3" s="20">
        <v>405.9</v>
      </c>
      <c r="D3" s="21">
        <f>B3*C3</f>
        <v>1217.6999999999998</v>
      </c>
    </row>
    <row r="4" spans="1:4" x14ac:dyDescent="0.25">
      <c r="A4" s="18" t="s">
        <v>88</v>
      </c>
      <c r="B4" s="19">
        <v>3</v>
      </c>
      <c r="C4" s="20">
        <v>568.98</v>
      </c>
      <c r="D4" s="21">
        <f t="shared" ref="D4:D13" si="0">B4*C4</f>
        <v>1706.94</v>
      </c>
    </row>
    <row r="5" spans="1:4" x14ac:dyDescent="0.25">
      <c r="A5" s="18" t="s">
        <v>87</v>
      </c>
      <c r="B5" s="19">
        <v>3</v>
      </c>
      <c r="C5" s="20">
        <v>699</v>
      </c>
      <c r="D5" s="21">
        <f t="shared" si="0"/>
        <v>2097</v>
      </c>
    </row>
    <row r="6" spans="1:4" x14ac:dyDescent="0.25">
      <c r="A6" s="18" t="s">
        <v>74</v>
      </c>
      <c r="B6" s="19">
        <v>3</v>
      </c>
      <c r="C6" s="20">
        <v>145.9</v>
      </c>
      <c r="D6" s="21">
        <f t="shared" si="0"/>
        <v>437.70000000000005</v>
      </c>
    </row>
    <row r="7" spans="1:4" x14ac:dyDescent="0.25">
      <c r="A7" s="18" t="s">
        <v>67</v>
      </c>
      <c r="B7" s="19">
        <v>6</v>
      </c>
      <c r="C7" s="20">
        <v>303.63</v>
      </c>
      <c r="D7" s="21">
        <f t="shared" si="0"/>
        <v>1821.78</v>
      </c>
    </row>
    <row r="8" spans="1:4" x14ac:dyDescent="0.25">
      <c r="A8" s="18" t="s">
        <v>68</v>
      </c>
      <c r="B8" s="19">
        <v>3</v>
      </c>
      <c r="C8" s="20">
        <v>1217.1300000000001</v>
      </c>
      <c r="D8" s="21">
        <f t="shared" si="0"/>
        <v>3651.3900000000003</v>
      </c>
    </row>
    <row r="9" spans="1:4" x14ac:dyDescent="0.25">
      <c r="A9" s="18" t="s">
        <v>69</v>
      </c>
      <c r="B9" s="19">
        <v>3</v>
      </c>
      <c r="C9" s="20">
        <v>538.53</v>
      </c>
      <c r="D9" s="21">
        <f t="shared" si="0"/>
        <v>1615.59</v>
      </c>
    </row>
    <row r="10" spans="1:4" x14ac:dyDescent="0.25">
      <c r="A10" s="18" t="s">
        <v>70</v>
      </c>
      <c r="B10" s="19">
        <v>3</v>
      </c>
      <c r="C10" s="20">
        <v>279</v>
      </c>
      <c r="D10" s="21">
        <f t="shared" si="0"/>
        <v>837</v>
      </c>
    </row>
    <row r="11" spans="1:4" x14ac:dyDescent="0.25">
      <c r="A11" s="18" t="s">
        <v>71</v>
      </c>
      <c r="B11" s="19">
        <v>3</v>
      </c>
      <c r="C11" s="20">
        <v>839.55</v>
      </c>
      <c r="D11" s="21">
        <f t="shared" si="0"/>
        <v>2518.6499999999996</v>
      </c>
    </row>
    <row r="12" spans="1:4" x14ac:dyDescent="0.25">
      <c r="A12" s="18" t="s">
        <v>72</v>
      </c>
      <c r="B12" s="19">
        <v>3</v>
      </c>
      <c r="C12" s="20">
        <v>55</v>
      </c>
      <c r="D12" s="21">
        <f t="shared" si="0"/>
        <v>165</v>
      </c>
    </row>
    <row r="13" spans="1:4" x14ac:dyDescent="0.25">
      <c r="A13" s="18" t="s">
        <v>73</v>
      </c>
      <c r="B13" s="19">
        <v>3</v>
      </c>
      <c r="C13" s="20">
        <v>35.9</v>
      </c>
      <c r="D13" s="21">
        <f t="shared" si="0"/>
        <v>107.69999999999999</v>
      </c>
    </row>
    <row r="14" spans="1:4" x14ac:dyDescent="0.25">
      <c r="A14" s="2"/>
      <c r="B14" s="2"/>
      <c r="C14" s="22">
        <f>SUM(C3:C13)</f>
        <v>5088.5200000000004</v>
      </c>
      <c r="D14" s="22">
        <f>SUM(D3:D13)</f>
        <v>16176.449999999999</v>
      </c>
    </row>
    <row r="15" spans="1:4" x14ac:dyDescent="0.25">
      <c r="A15" s="31"/>
      <c r="B15" s="31"/>
      <c r="C15" s="31"/>
      <c r="D15" s="31"/>
    </row>
    <row r="16" spans="1:4" ht="21" x14ac:dyDescent="0.35">
      <c r="A16" s="29" t="s">
        <v>76</v>
      </c>
      <c r="B16" s="29"/>
      <c r="C16" s="29"/>
      <c r="D16" s="29"/>
    </row>
    <row r="17" spans="1:7" x14ac:dyDescent="0.25">
      <c r="A17" s="17" t="s">
        <v>80</v>
      </c>
      <c r="B17" s="17" t="s">
        <v>81</v>
      </c>
      <c r="C17" s="17" t="s">
        <v>82</v>
      </c>
      <c r="D17" s="17" t="s">
        <v>83</v>
      </c>
      <c r="G17" s="16"/>
    </row>
    <row r="18" spans="1:7" x14ac:dyDescent="0.25">
      <c r="A18" s="30" t="s">
        <v>86</v>
      </c>
      <c r="B18" s="35">
        <v>2</v>
      </c>
      <c r="C18" s="37">
        <v>7918</v>
      </c>
      <c r="D18" s="39">
        <f>B18*C18</f>
        <v>15836</v>
      </c>
    </row>
    <row r="19" spans="1:7" x14ac:dyDescent="0.25">
      <c r="A19" s="30"/>
      <c r="B19" s="36"/>
      <c r="C19" s="38"/>
      <c r="D19" s="40"/>
    </row>
    <row r="20" spans="1:7" x14ac:dyDescent="0.25">
      <c r="A20" s="31"/>
      <c r="B20" s="31"/>
      <c r="C20" s="31"/>
      <c r="D20" s="31"/>
    </row>
    <row r="21" spans="1:7" ht="21" x14ac:dyDescent="0.35">
      <c r="A21" s="29" t="s">
        <v>89</v>
      </c>
      <c r="B21" s="29"/>
      <c r="C21" s="29"/>
      <c r="D21" s="29"/>
    </row>
    <row r="22" spans="1:7" x14ac:dyDescent="0.25">
      <c r="A22" s="17" t="s">
        <v>80</v>
      </c>
      <c r="B22" s="17" t="s">
        <v>81</v>
      </c>
      <c r="C22" s="17" t="s">
        <v>82</v>
      </c>
      <c r="D22" s="17" t="s">
        <v>83</v>
      </c>
    </row>
    <row r="23" spans="1:7" x14ac:dyDescent="0.25">
      <c r="A23" s="2" t="s">
        <v>92</v>
      </c>
      <c r="B23" s="20">
        <v>9972</v>
      </c>
      <c r="C23" s="21">
        <v>1</v>
      </c>
      <c r="D23" s="20">
        <f>C23*B23</f>
        <v>9972</v>
      </c>
    </row>
    <row r="24" spans="1:7" x14ac:dyDescent="0.25">
      <c r="A24" s="2"/>
      <c r="B24" s="2"/>
      <c r="C24" s="2"/>
      <c r="D24" s="2"/>
    </row>
    <row r="25" spans="1:7" ht="21" x14ac:dyDescent="0.35">
      <c r="A25" s="29" t="s">
        <v>77</v>
      </c>
      <c r="B25" s="29"/>
      <c r="C25" s="29"/>
      <c r="D25" s="29"/>
    </row>
    <row r="26" spans="1:7" x14ac:dyDescent="0.25">
      <c r="A26" s="17" t="s">
        <v>80</v>
      </c>
      <c r="B26" s="17" t="s">
        <v>81</v>
      </c>
      <c r="C26" s="17" t="s">
        <v>82</v>
      </c>
      <c r="D26" s="17" t="s">
        <v>83</v>
      </c>
    </row>
    <row r="27" spans="1:7" x14ac:dyDescent="0.25">
      <c r="A27" s="2" t="s">
        <v>78</v>
      </c>
      <c r="B27" s="19">
        <v>1</v>
      </c>
      <c r="C27" s="20">
        <v>2229</v>
      </c>
      <c r="D27" s="21">
        <f>B27*C27</f>
        <v>2229</v>
      </c>
    </row>
    <row r="28" spans="1:7" x14ac:dyDescent="0.25">
      <c r="A28" s="31"/>
      <c r="B28" s="31"/>
      <c r="C28" s="31"/>
      <c r="D28" s="31"/>
    </row>
    <row r="29" spans="1:7" ht="21" x14ac:dyDescent="0.35">
      <c r="A29" s="29" t="s">
        <v>84</v>
      </c>
      <c r="B29" s="29"/>
      <c r="C29" s="29"/>
      <c r="D29" s="29"/>
    </row>
    <row r="30" spans="1:7" x14ac:dyDescent="0.25">
      <c r="A30" s="17" t="s">
        <v>80</v>
      </c>
      <c r="B30" s="17" t="s">
        <v>81</v>
      </c>
      <c r="C30" s="17" t="s">
        <v>82</v>
      </c>
      <c r="D30" s="17" t="s">
        <v>83</v>
      </c>
    </row>
    <row r="31" spans="1:7" x14ac:dyDescent="0.25">
      <c r="A31" s="18" t="s">
        <v>85</v>
      </c>
      <c r="B31" s="19">
        <v>1</v>
      </c>
      <c r="C31" s="20">
        <v>4569.8999999999996</v>
      </c>
      <c r="D31" s="21">
        <f>B31*C31</f>
        <v>4569.8999999999996</v>
      </c>
    </row>
    <row r="32" spans="1:7" x14ac:dyDescent="0.25">
      <c r="A32" s="31"/>
      <c r="B32" s="31"/>
      <c r="C32" s="31"/>
      <c r="D32" s="31"/>
    </row>
    <row r="33" spans="1:4" ht="21" x14ac:dyDescent="0.35">
      <c r="A33" s="29" t="s">
        <v>90</v>
      </c>
      <c r="B33" s="29"/>
      <c r="C33" s="29"/>
      <c r="D33" s="29"/>
    </row>
    <row r="34" spans="1:4" x14ac:dyDescent="0.25">
      <c r="A34" s="17" t="s">
        <v>80</v>
      </c>
      <c r="B34" s="17" t="s">
        <v>81</v>
      </c>
      <c r="C34" s="17" t="s">
        <v>82</v>
      </c>
      <c r="D34" s="17" t="s">
        <v>83</v>
      </c>
    </row>
    <row r="35" spans="1:4" x14ac:dyDescent="0.25">
      <c r="A35" s="2" t="s">
        <v>93</v>
      </c>
      <c r="B35" s="19">
        <v>1</v>
      </c>
      <c r="C35" s="20">
        <v>3999.9</v>
      </c>
      <c r="D35" s="20">
        <f>C35*B35</f>
        <v>3999.9</v>
      </c>
    </row>
    <row r="36" spans="1:4" x14ac:dyDescent="0.25">
      <c r="A36" s="31"/>
      <c r="B36" s="31"/>
      <c r="C36" s="31"/>
      <c r="D36" s="31"/>
    </row>
    <row r="37" spans="1:4" ht="21" x14ac:dyDescent="0.35">
      <c r="A37" s="29" t="s">
        <v>91</v>
      </c>
      <c r="B37" s="29"/>
      <c r="C37" s="29"/>
      <c r="D37" s="29"/>
    </row>
    <row r="38" spans="1:4" x14ac:dyDescent="0.25">
      <c r="A38" s="17" t="s">
        <v>80</v>
      </c>
      <c r="B38" s="17" t="s">
        <v>81</v>
      </c>
      <c r="C38" s="17" t="s">
        <v>82</v>
      </c>
      <c r="D38" s="17" t="s">
        <v>83</v>
      </c>
    </row>
    <row r="39" spans="1:4" x14ac:dyDescent="0.25">
      <c r="A39" s="2" t="s">
        <v>94</v>
      </c>
      <c r="B39" s="19">
        <v>1</v>
      </c>
      <c r="C39" s="20">
        <f>12*71.4</f>
        <v>856.80000000000007</v>
      </c>
      <c r="D39" s="20">
        <f>B39*C39</f>
        <v>856.80000000000007</v>
      </c>
    </row>
    <row r="40" spans="1:4" x14ac:dyDescent="0.25">
      <c r="A40" s="2" t="s">
        <v>96</v>
      </c>
      <c r="B40" s="19">
        <v>4</v>
      </c>
      <c r="C40" s="20">
        <v>8237</v>
      </c>
      <c r="D40" s="20">
        <f>B40*C40</f>
        <v>32948</v>
      </c>
    </row>
    <row r="41" spans="1:4" x14ac:dyDescent="0.25">
      <c r="A41" s="2" t="s">
        <v>39</v>
      </c>
      <c r="B41" s="23">
        <v>3</v>
      </c>
      <c r="C41" s="20">
        <v>1599</v>
      </c>
      <c r="D41" s="20">
        <f>B41*C41</f>
        <v>4797</v>
      </c>
    </row>
    <row r="42" spans="1:4" x14ac:dyDescent="0.25">
      <c r="A42" s="2"/>
      <c r="B42" s="2"/>
      <c r="C42" s="2"/>
      <c r="D42" s="22">
        <f>SUM(D39:D41)</f>
        <v>38601.800000000003</v>
      </c>
    </row>
    <row r="43" spans="1:4" ht="21" x14ac:dyDescent="0.35">
      <c r="A43" s="29" t="s">
        <v>43</v>
      </c>
      <c r="B43" s="29"/>
      <c r="C43" s="29"/>
      <c r="D43" s="29"/>
    </row>
    <row r="44" spans="1:4" x14ac:dyDescent="0.25">
      <c r="A44" s="17" t="s">
        <v>80</v>
      </c>
      <c r="B44" s="17" t="s">
        <v>81</v>
      </c>
      <c r="C44" s="17" t="s">
        <v>82</v>
      </c>
      <c r="D44" s="17" t="s">
        <v>83</v>
      </c>
    </row>
    <row r="45" spans="1:4" x14ac:dyDescent="0.25">
      <c r="A45" s="2" t="s">
        <v>95</v>
      </c>
      <c r="B45" s="23">
        <v>12</v>
      </c>
      <c r="C45" s="21">
        <f>D45/12</f>
        <v>1000</v>
      </c>
      <c r="D45" s="20">
        <v>12000</v>
      </c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ht="15.75" x14ac:dyDescent="0.25">
      <c r="A49" s="32" t="s">
        <v>97</v>
      </c>
      <c r="B49" s="33"/>
      <c r="C49" s="34"/>
      <c r="D49" s="24">
        <f>D14+D18+D23+D27+D31+D35+D42+D45</f>
        <v>103385.05</v>
      </c>
    </row>
    <row r="50" spans="1:4" x14ac:dyDescent="0.25">
      <c r="D50" s="16"/>
    </row>
  </sheetData>
  <mergeCells count="18">
    <mergeCell ref="A49:C49"/>
    <mergeCell ref="A43:D43"/>
    <mergeCell ref="B18:B19"/>
    <mergeCell ref="C18:C19"/>
    <mergeCell ref="D18:D19"/>
    <mergeCell ref="A33:D33"/>
    <mergeCell ref="A37:D37"/>
    <mergeCell ref="A32:D32"/>
    <mergeCell ref="A36:D36"/>
    <mergeCell ref="A1:D1"/>
    <mergeCell ref="A16:D16"/>
    <mergeCell ref="A25:D25"/>
    <mergeCell ref="A29:D29"/>
    <mergeCell ref="A18:A19"/>
    <mergeCell ref="A21:D21"/>
    <mergeCell ref="A15:D15"/>
    <mergeCell ref="A20:D20"/>
    <mergeCell ref="A28:D28"/>
  </mergeCells>
  <pageMargins left="0.11811023622047245" right="0.11811023622047245" top="0.39370078740157483" bottom="0.39370078740157483" header="0" footer="0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Alves</dc:creator>
  <cp:lastModifiedBy>User</cp:lastModifiedBy>
  <cp:lastPrinted>2021-05-05T13:21:54Z</cp:lastPrinted>
  <dcterms:created xsi:type="dcterms:W3CDTF">2020-03-30T11:22:40Z</dcterms:created>
  <dcterms:modified xsi:type="dcterms:W3CDTF">2021-05-05T13:22:07Z</dcterms:modified>
</cp:coreProperties>
</file>