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1des\sop\aula08\"/>
    </mc:Choice>
  </mc:AlternateContent>
  <bookViews>
    <workbookView xWindow="0" yWindow="0" windowWidth="28800" windowHeight="12435" activeTab="1"/>
  </bookViews>
  <sheets>
    <sheet name="Cargos" sheetId="2" r:id="rId1"/>
    <sheet name="Folha2021" sheetId="1" r:id="rId2"/>
  </sheets>
  <definedNames>
    <definedName name="cargos">Cargos!$A$3:$B$12</definedName>
    <definedName name="carreira">Cargos!$E$2:$F$4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E8" i="1" l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F44" i="1" l="1"/>
</calcChain>
</file>

<file path=xl/comments1.xml><?xml version="1.0" encoding="utf-8"?>
<comments xmlns="http://schemas.openxmlformats.org/spreadsheetml/2006/main">
  <authors>
    <author>Aluno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Descobrir a quantos anos a pessoa trabalha na Empresa:</t>
        </r>
        <r>
          <rPr>
            <sz val="9"/>
            <color indexed="81"/>
            <rFont val="Segoe UI"/>
            <family val="2"/>
          </rPr>
          <t xml:space="preserve">
=TRUNCAR((HOJE()-C8)/365)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Obtem o salário a partir do cargo:</t>
        </r>
        <r>
          <rPr>
            <sz val="9"/>
            <color indexed="81"/>
            <rFont val="Segoe UI"/>
            <charset val="1"/>
          </rPr>
          <t xml:space="preserve">
=PROCV(D7;cargos;2)</t>
        </r>
      </text>
    </comment>
  </commentList>
</comments>
</file>

<file path=xl/sharedStrings.xml><?xml version="1.0" encoding="utf-8"?>
<sst xmlns="http://schemas.openxmlformats.org/spreadsheetml/2006/main" count="110" uniqueCount="68">
  <si>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</si>
  <si>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</si>
  <si>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</si>
  <si>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</si>
  <si>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</si>
  <si>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</si>
  <si>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</si>
  <si>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</si>
  <si>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</si>
  <si>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</si>
  <si>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</si>
  <si>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</si>
  <si>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</si>
  <si>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</si>
  <si>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</si>
  <si>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</si>
  <si>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</si>
  <si>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</si>
  <si>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</si>
  <si>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</si>
  <si>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</si>
  <si>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</si>
  <si>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</si>
  <si>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</si>
  <si>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</si>
  <si>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</si>
  <si>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</si>
  <si>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</si>
  <si>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</si>
  <si>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</si>
  <si>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</si>
  <si>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</si>
  <si>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</si>
  <si>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</si>
  <si>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</si>
  <si>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</si>
  <si>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Vitor Hugo Ramos Silva</t>
  </si>
  <si>
    <t>Funcionários</t>
  </si>
  <si>
    <t>Matricula</t>
  </si>
  <si>
    <t>Cargo</t>
  </si>
  <si>
    <t>Contratação</t>
  </si>
  <si>
    <t>Cargos</t>
  </si>
  <si>
    <t>Salários</t>
  </si>
  <si>
    <t>Analista de Sistemas</t>
  </si>
  <si>
    <t>Programador Desktop</t>
  </si>
  <si>
    <t>Programador Mobile</t>
  </si>
  <si>
    <t>Programador FullStack</t>
  </si>
  <si>
    <t>Programador BackEnd</t>
  </si>
  <si>
    <t>Programador FrontEnd</t>
  </si>
  <si>
    <t>DBA</t>
  </si>
  <si>
    <t>Técnico de Suporte Usuário</t>
  </si>
  <si>
    <t>Técnico de Suporte Infra</t>
  </si>
  <si>
    <t>Gerente de Projeto</t>
  </si>
  <si>
    <t>Júnior</t>
  </si>
  <si>
    <t>Pleno</t>
  </si>
  <si>
    <t>Senior</t>
  </si>
  <si>
    <t>Salário</t>
  </si>
  <si>
    <t>Carreira</t>
  </si>
  <si>
    <t>Critério de carreira</t>
  </si>
  <si>
    <t>Menos de 1 ano</t>
  </si>
  <si>
    <t>Menos de 3 anos</t>
  </si>
  <si>
    <t>Acima de 3 anos</t>
  </si>
  <si>
    <t>SubTotal</t>
  </si>
  <si>
    <t>INSS %</t>
  </si>
  <si>
    <t>INSS R$</t>
  </si>
  <si>
    <t>IRRF %</t>
  </si>
  <si>
    <t>Deduzir R$</t>
  </si>
  <si>
    <t>IRPF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</si>
</sst>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B5" sqref="B5"/>
    </sheetView>
  </sheetViews>
  <sheetFormatPr defaultRowHeight="15" x14ac:dyDescent="0.25"/>
  <cols>
    <col min="1" max="1" width="25.5703125" bestFit="1" customWidth="1"/>
    <col min="2" max="2" width="12.5703125" customWidth="1"/>
    <col min="4" max="4" width="10.5703125" bestFit="1" customWidth="1"/>
    <col min="5" max="5" width="12.140625" bestFit="1" customWidth="1"/>
  </cols>
  <sheetData>
    <row r="1" spans="1:6" x14ac:dyDescent="0.25">
      <c r="A1" s="6" t="s">
        <v>42</v>
      </c>
      <c r="B1" s="6"/>
      <c r="E1" s="5" t="s">
        <v>57</v>
      </c>
      <c r="F1" s="5"/>
    </row>
    <row r="2" spans="1:6" x14ac:dyDescent="0.25">
      <c r="A2" s="1" t="s">
        <v>41</v>
      </c>
      <c r="B2" s="1" t="s">
        <v>56</v>
      </c>
      <c r="E2" t="s">
        <v>53</v>
      </c>
      <c r="F2" s="2">
        <v>0</v>
      </c>
    </row>
    <row r="3" spans="1:6" x14ac:dyDescent="0.25">
      <c r="A3" t="s">
        <v>43</v>
      </c>
      <c r="B3" s="3">
        <v>2597.5</v>
      </c>
      <c r="E3" t="s">
        <v>54</v>
      </c>
      <c r="F3" s="2">
        <v>0.3</v>
      </c>
    </row>
    <row r="4" spans="1:6" x14ac:dyDescent="0.25">
      <c r="A4" t="s">
        <v>49</v>
      </c>
      <c r="B4" s="3">
        <v>2078</v>
      </c>
      <c r="E4" t="s">
        <v>55</v>
      </c>
      <c r="F4" s="2">
        <v>0.6</v>
      </c>
    </row>
    <row r="5" spans="1:6" x14ac:dyDescent="0.25">
      <c r="A5" t="s">
        <v>52</v>
      </c>
      <c r="B5" s="3">
        <v>3117</v>
      </c>
    </row>
    <row r="6" spans="1:6" x14ac:dyDescent="0.25">
      <c r="A6" t="s">
        <v>47</v>
      </c>
      <c r="B6" s="3">
        <v>1870.2</v>
      </c>
    </row>
    <row r="7" spans="1:6" x14ac:dyDescent="0.25">
      <c r="A7" t="s">
        <v>44</v>
      </c>
      <c r="B7" s="3">
        <v>1558.5</v>
      </c>
      <c r="D7" s="7"/>
      <c r="E7" s="7"/>
    </row>
    <row r="8" spans="1:6" x14ac:dyDescent="0.25">
      <c r="A8" t="s">
        <v>48</v>
      </c>
      <c r="B8" s="3">
        <v>1870.2</v>
      </c>
    </row>
    <row r="9" spans="1:6" x14ac:dyDescent="0.25">
      <c r="A9" t="s">
        <v>46</v>
      </c>
      <c r="B9" s="3">
        <v>2078</v>
      </c>
    </row>
    <row r="10" spans="1:6" x14ac:dyDescent="0.25">
      <c r="A10" t="s">
        <v>45</v>
      </c>
      <c r="B10" s="3">
        <v>1870.2</v>
      </c>
    </row>
    <row r="11" spans="1:6" x14ac:dyDescent="0.25">
      <c r="A11" t="s">
        <v>51</v>
      </c>
      <c r="B11" s="3">
        <v>1870.2</v>
      </c>
    </row>
    <row r="12" spans="1:6" x14ac:dyDescent="0.25">
      <c r="A12" t="s">
        <v>50</v>
      </c>
      <c r="B12" s="3">
        <v>1870.2</v>
      </c>
    </row>
  </sheetData>
  <sortState ref="E2:F4">
    <sortCondition ref="E2"/>
  </sortState>
  <mergeCells count="2">
    <mergeCell ref="E1:F1"/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4"/>
  <sheetViews>
    <sheetView tabSelected="1" topLeftCell="B1" zoomScale="175" zoomScaleNormal="175" workbookViewId="0">
      <selection activeCell="G6" sqref="G6"/>
    </sheetView>
  </sheetViews>
  <sheetFormatPr defaultRowHeight="15" x14ac:dyDescent="0.25"/>
  <cols>
    <col min="2" max="2" width="33.42578125" bestFit="1" customWidth="1"/>
    <col min="3" max="3" width="11.5703125" bestFit="1" customWidth="1"/>
    <col min="4" max="4" width="25.5703125" bestFit="1" customWidth="1"/>
    <col min="5" max="5" width="8" bestFit="1" customWidth="1"/>
    <col min="6" max="6" width="13.42578125" bestFit="1" customWidth="1"/>
    <col min="10" max="10" width="10.42578125" bestFit="1" customWidth="1"/>
  </cols>
  <sheetData>
    <row r="2" spans="1:11" x14ac:dyDescent="0.25">
      <c r="D2" s="6" t="s">
        <v>58</v>
      </c>
      <c r="E2" s="6"/>
    </row>
    <row r="3" spans="1:11" x14ac:dyDescent="0.25">
      <c r="D3" t="s">
        <v>59</v>
      </c>
      <c r="E3" t="s">
        <v>53</v>
      </c>
    </row>
    <row r="4" spans="1:11" x14ac:dyDescent="0.25">
      <c r="D4" t="s">
        <v>60</v>
      </c>
      <c r="E4" t="s">
        <v>54</v>
      </c>
    </row>
    <row r="5" spans="1:11" x14ac:dyDescent="0.25">
      <c r="D5" t="s">
        <v>61</v>
      </c>
      <c r="E5" t="s">
        <v>55</v>
      </c>
    </row>
    <row r="6" spans="1:11" s="1" customFormat="1" x14ac:dyDescent="0.25">
      <c r="A6" s="1" t="s">
        <v>38</v>
      </c>
      <c r="B6" s="1" t="s">
        <v>37</v>
      </c>
      <c r="C6" s="1" t="s">
        <v>40</v>
      </c>
      <c r="D6" s="1" t="s">
        <v>39</v>
      </c>
      <c r="E6" s="1" t="s">
        <v>57</v>
      </c>
      <c r="F6" s="1" t="s">
        <v>56</v>
      </c>
      <c r="G6" s="1" t="s">
        <v>63</v>
      </c>
      <c r="H6" s="1" t="s">
        <v>64</v>
      </c>
      <c r="I6" s="1" t="s">
        <v>65</v>
      </c>
      <c r="J6" s="1" t="s">
        <v>66</v>
      </c>
      <c r="K6" s="1" t="s">
        <v>67</v>
      </c>
    </row>
    <row r="7" spans="1:11" x14ac:dyDescent="0.25">
      <c r="A7">
        <v>2021001</v>
      </c>
      <c r="B7" s="8" t="s">
        <v>0</v>
      </c>
      <c r="C7" s="9">
        <v>44229</v>
      </c>
      <c r="D7" s="8" t="s">
        <v>46</v>
      </c>
      <c r="E7" s="4" t="str">
        <f ca="1">IF(TRUNC((TODAY()-C7)/365)&lt;1,$E$3,IF(TRUNC((TODAY()-C7)/365)&lt;3,$E$4,$E$5))</f>
        <v>Júnior</v>
      </c>
      <c r="F7" s="3">
        <f ca="1">VLOOKUP(D7,cargos,2)+VLOOKUP(D7,cargos,2)*VLOOKUP(E7,carreira,2)</f>
        <v>2078</v>
      </c>
    </row>
    <row r="8" spans="1:11" x14ac:dyDescent="0.25">
      <c r="A8">
        <v>2021002</v>
      </c>
      <c r="B8" s="8" t="s">
        <v>1</v>
      </c>
      <c r="C8" s="9">
        <v>43863</v>
      </c>
      <c r="D8" s="8" t="s">
        <v>44</v>
      </c>
      <c r="E8" s="4" t="str">
        <f t="shared" ref="E8:E43" ca="1" si="0">IF(TRUNC((TODAY()-C8)/365)&lt;1,$E$3,IF(TRUNC((TODAY()-C8)/365)&lt;3,$E$4,$E$5))</f>
        <v>Pleno</v>
      </c>
      <c r="F8" s="3">
        <f ca="1">VLOOKUP(D8,cargos,2)+VLOOKUP(D8,cargos,2)*VLOOKUP(E8,carreira,2)</f>
        <v>2026.05</v>
      </c>
    </row>
    <row r="9" spans="1:11" x14ac:dyDescent="0.25">
      <c r="A9">
        <v>2021003</v>
      </c>
      <c r="B9" s="8" t="s">
        <v>2</v>
      </c>
      <c r="C9" s="9">
        <v>43863</v>
      </c>
      <c r="D9" s="8" t="s">
        <v>50</v>
      </c>
      <c r="E9" s="4" t="str">
        <f t="shared" ca="1" si="0"/>
        <v>Pleno</v>
      </c>
      <c r="F9" s="3">
        <f ca="1">VLOOKUP(D9,cargos,2)+VLOOKUP(D9,cargos,2)*VLOOKUP(E9,carreira,2)</f>
        <v>2431.2600000000002</v>
      </c>
    </row>
    <row r="10" spans="1:11" x14ac:dyDescent="0.25">
      <c r="A10">
        <v>2021004</v>
      </c>
      <c r="B10" s="8" t="s">
        <v>3</v>
      </c>
      <c r="C10" s="9">
        <v>43498</v>
      </c>
      <c r="D10" s="8" t="s">
        <v>45</v>
      </c>
      <c r="E10" s="4" t="str">
        <f t="shared" ca="1" si="0"/>
        <v>Pleno</v>
      </c>
      <c r="F10" s="3">
        <f ca="1">VLOOKUP(D10,cargos,2)+VLOOKUP(D10,cargos,2)*VLOOKUP(E10,carreira,2)</f>
        <v>2431.2600000000002</v>
      </c>
    </row>
    <row r="11" spans="1:11" x14ac:dyDescent="0.25">
      <c r="A11">
        <v>2021005</v>
      </c>
      <c r="B11" s="8" t="s">
        <v>4</v>
      </c>
      <c r="C11" s="9">
        <v>43498</v>
      </c>
      <c r="D11" s="8" t="s">
        <v>52</v>
      </c>
      <c r="E11" s="4" t="str">
        <f t="shared" ca="1" si="0"/>
        <v>Pleno</v>
      </c>
      <c r="F11" s="3">
        <f ca="1">VLOOKUP(D11,cargos,2)+VLOOKUP(D11,cargos,2)*VLOOKUP(E11,carreira,2)</f>
        <v>4052.1</v>
      </c>
    </row>
    <row r="12" spans="1:11" x14ac:dyDescent="0.25">
      <c r="A12">
        <v>2021006</v>
      </c>
      <c r="B12" s="10" t="s">
        <v>5</v>
      </c>
      <c r="C12" s="9">
        <v>43498</v>
      </c>
      <c r="D12" s="8" t="s">
        <v>49</v>
      </c>
      <c r="E12" s="4" t="str">
        <f t="shared" ca="1" si="0"/>
        <v>Pleno</v>
      </c>
      <c r="F12" s="3">
        <f ca="1">VLOOKUP(D12,cargos,2)+VLOOKUP(D12,cargos,2)*VLOOKUP(E12,carreira,2)</f>
        <v>2701.4</v>
      </c>
    </row>
    <row r="13" spans="1:11" x14ac:dyDescent="0.25">
      <c r="A13">
        <v>2021007</v>
      </c>
      <c r="B13" s="8" t="s">
        <v>6</v>
      </c>
      <c r="C13" s="9">
        <v>43133</v>
      </c>
      <c r="D13" s="8" t="s">
        <v>48</v>
      </c>
      <c r="E13" s="4" t="str">
        <f t="shared" ca="1" si="0"/>
        <v>Senior</v>
      </c>
      <c r="F13" s="3">
        <f ca="1">VLOOKUP(D13,cargos,2)+VLOOKUP(D13,cargos,2)*VLOOKUP(E13,carreira,2)</f>
        <v>2992.3199999999997</v>
      </c>
    </row>
    <row r="14" spans="1:11" x14ac:dyDescent="0.25">
      <c r="A14">
        <v>2021008</v>
      </c>
      <c r="B14" s="8" t="s">
        <v>7</v>
      </c>
      <c r="C14" s="9">
        <v>44229</v>
      </c>
      <c r="D14" s="8" t="s">
        <v>51</v>
      </c>
      <c r="E14" s="4" t="str">
        <f t="shared" ca="1" si="0"/>
        <v>Júnior</v>
      </c>
      <c r="F14" s="3">
        <f ca="1">VLOOKUP(D14,cargos,2)+VLOOKUP(D14,cargos,2)*VLOOKUP(E14,carreira,2)</f>
        <v>1870.2</v>
      </c>
    </row>
    <row r="15" spans="1:11" x14ac:dyDescent="0.25">
      <c r="A15">
        <v>2021009</v>
      </c>
      <c r="B15" s="8" t="s">
        <v>8</v>
      </c>
      <c r="C15" s="9">
        <v>43863</v>
      </c>
      <c r="D15" s="8" t="s">
        <v>43</v>
      </c>
      <c r="E15" s="4" t="str">
        <f t="shared" ca="1" si="0"/>
        <v>Pleno</v>
      </c>
      <c r="F15" s="3">
        <f ca="1">VLOOKUP(D15,cargos,2)+VLOOKUP(D15,cargos,2)*VLOOKUP(E15,carreira,2)</f>
        <v>3376.75</v>
      </c>
    </row>
    <row r="16" spans="1:11" x14ac:dyDescent="0.25">
      <c r="A16">
        <v>2021010</v>
      </c>
      <c r="B16" s="8" t="s">
        <v>9</v>
      </c>
      <c r="C16" s="9">
        <v>43498</v>
      </c>
      <c r="D16" s="8" t="s">
        <v>47</v>
      </c>
      <c r="E16" s="4" t="str">
        <f t="shared" ca="1" si="0"/>
        <v>Pleno</v>
      </c>
      <c r="F16" s="3">
        <f ca="1">VLOOKUP(D16,cargos,2)+VLOOKUP(D16,cargos,2)*VLOOKUP(E16,carreira,2)</f>
        <v>2431.2600000000002</v>
      </c>
    </row>
    <row r="17" spans="1:6" x14ac:dyDescent="0.25">
      <c r="A17">
        <v>2021011</v>
      </c>
      <c r="B17" s="8" t="s">
        <v>10</v>
      </c>
      <c r="C17" s="9">
        <v>43498</v>
      </c>
      <c r="D17" s="8" t="s">
        <v>47</v>
      </c>
      <c r="E17" s="4" t="str">
        <f t="shared" ca="1" si="0"/>
        <v>Pleno</v>
      </c>
      <c r="F17" s="3">
        <f ca="1">VLOOKUP(D17,cargos,2)+VLOOKUP(D17,cargos,2)*VLOOKUP(E17,carreira,2)</f>
        <v>2431.2600000000002</v>
      </c>
    </row>
    <row r="18" spans="1:6" x14ac:dyDescent="0.25">
      <c r="A18">
        <v>2021012</v>
      </c>
      <c r="B18" s="8" t="s">
        <v>11</v>
      </c>
      <c r="C18" s="9">
        <v>43498</v>
      </c>
      <c r="D18" s="8" t="s">
        <v>46</v>
      </c>
      <c r="E18" s="4" t="str">
        <f t="shared" ca="1" si="0"/>
        <v>Pleno</v>
      </c>
      <c r="F18" s="3">
        <f ca="1">VLOOKUP(D18,cargos,2)+VLOOKUP(D18,cargos,2)*VLOOKUP(E18,carreira,2)</f>
        <v>2701.4</v>
      </c>
    </row>
    <row r="19" spans="1:6" x14ac:dyDescent="0.25">
      <c r="A19">
        <v>2021013</v>
      </c>
      <c r="B19" s="8" t="s">
        <v>12</v>
      </c>
      <c r="C19" s="9">
        <v>43133</v>
      </c>
      <c r="D19" s="8" t="s">
        <v>43</v>
      </c>
      <c r="E19" s="4" t="str">
        <f t="shared" ca="1" si="0"/>
        <v>Senior</v>
      </c>
      <c r="F19" s="3">
        <f ca="1">VLOOKUP(D19,cargos,2)+VLOOKUP(D19,cargos,2)*VLOOKUP(E19,carreira,2)</f>
        <v>4156</v>
      </c>
    </row>
    <row r="20" spans="1:6" x14ac:dyDescent="0.25">
      <c r="A20">
        <v>2021014</v>
      </c>
      <c r="B20" s="8" t="s">
        <v>13</v>
      </c>
      <c r="C20" s="9">
        <v>43498</v>
      </c>
      <c r="D20" s="8" t="s">
        <v>48</v>
      </c>
      <c r="E20" s="4" t="str">
        <f t="shared" ca="1" si="0"/>
        <v>Pleno</v>
      </c>
      <c r="F20" s="3">
        <f ca="1">VLOOKUP(D20,cargos,2)+VLOOKUP(D20,cargos,2)*VLOOKUP(E20,carreira,2)</f>
        <v>2431.2600000000002</v>
      </c>
    </row>
    <row r="21" spans="1:6" x14ac:dyDescent="0.25">
      <c r="A21">
        <v>2021015</v>
      </c>
      <c r="B21" s="8" t="s">
        <v>14</v>
      </c>
      <c r="C21" s="9">
        <v>44229</v>
      </c>
      <c r="D21" s="8" t="s">
        <v>51</v>
      </c>
      <c r="E21" s="4" t="str">
        <f t="shared" ca="1" si="0"/>
        <v>Júnior</v>
      </c>
      <c r="F21" s="3">
        <f ca="1">VLOOKUP(D21,cargos,2)+VLOOKUP(D21,cargos,2)*VLOOKUP(E21,carreira,2)</f>
        <v>1870.2</v>
      </c>
    </row>
    <row r="22" spans="1:6" x14ac:dyDescent="0.25">
      <c r="A22">
        <v>2021016</v>
      </c>
      <c r="B22" s="8" t="s">
        <v>15</v>
      </c>
      <c r="C22" s="9">
        <v>43863</v>
      </c>
      <c r="D22" s="8" t="s">
        <v>50</v>
      </c>
      <c r="E22" s="4" t="str">
        <f t="shared" ca="1" si="0"/>
        <v>Pleno</v>
      </c>
      <c r="F22" s="3">
        <f ca="1">VLOOKUP(D22,cargos,2)+VLOOKUP(D22,cargos,2)*VLOOKUP(E22,carreira,2)</f>
        <v>2431.2600000000002</v>
      </c>
    </row>
    <row r="23" spans="1:6" x14ac:dyDescent="0.25">
      <c r="A23">
        <v>2021017</v>
      </c>
      <c r="B23" s="8" t="s">
        <v>16</v>
      </c>
      <c r="C23" s="9">
        <v>43863</v>
      </c>
      <c r="D23" s="8" t="s">
        <v>44</v>
      </c>
      <c r="E23" s="4" t="str">
        <f t="shared" ca="1" si="0"/>
        <v>Pleno</v>
      </c>
      <c r="F23" s="3">
        <f ca="1">VLOOKUP(D23,cargos,2)+VLOOKUP(D23,cargos,2)*VLOOKUP(E23,carreira,2)</f>
        <v>2026.05</v>
      </c>
    </row>
    <row r="24" spans="1:6" x14ac:dyDescent="0.25">
      <c r="A24">
        <v>2021018</v>
      </c>
      <c r="B24" s="8" t="s">
        <v>17</v>
      </c>
      <c r="C24" s="9">
        <v>43863</v>
      </c>
      <c r="D24" s="8" t="s">
        <v>44</v>
      </c>
      <c r="E24" s="4" t="str">
        <f t="shared" ca="1" si="0"/>
        <v>Pleno</v>
      </c>
      <c r="F24" s="3">
        <f ca="1">VLOOKUP(D24,cargos,2)+VLOOKUP(D24,cargos,2)*VLOOKUP(E24,carreira,2)</f>
        <v>2026.05</v>
      </c>
    </row>
    <row r="25" spans="1:6" x14ac:dyDescent="0.25">
      <c r="A25">
        <v>2021019</v>
      </c>
      <c r="B25" s="8" t="s">
        <v>18</v>
      </c>
      <c r="C25" s="9">
        <v>43498</v>
      </c>
      <c r="D25" s="8" t="s">
        <v>51</v>
      </c>
      <c r="E25" s="4" t="str">
        <f t="shared" ca="1" si="0"/>
        <v>Pleno</v>
      </c>
      <c r="F25" s="3">
        <f ca="1">VLOOKUP(D25,cargos,2)+VLOOKUP(D25,cargos,2)*VLOOKUP(E25,carreira,2)</f>
        <v>2431.2600000000002</v>
      </c>
    </row>
    <row r="26" spans="1:6" x14ac:dyDescent="0.25">
      <c r="A26">
        <v>2021020</v>
      </c>
      <c r="B26" s="8" t="s">
        <v>19</v>
      </c>
      <c r="C26" s="9">
        <v>43133</v>
      </c>
      <c r="D26" s="8" t="s">
        <v>50</v>
      </c>
      <c r="E26" s="4" t="str">
        <f t="shared" ca="1" si="0"/>
        <v>Senior</v>
      </c>
      <c r="F26" s="3">
        <f ca="1">VLOOKUP(D26,cargos,2)+VLOOKUP(D26,cargos,2)*VLOOKUP(E26,carreira,2)</f>
        <v>2992.3199999999997</v>
      </c>
    </row>
    <row r="27" spans="1:6" x14ac:dyDescent="0.25">
      <c r="A27">
        <v>2021021</v>
      </c>
      <c r="B27" s="8" t="s">
        <v>20</v>
      </c>
      <c r="C27" s="9">
        <v>43133</v>
      </c>
      <c r="D27" s="8" t="s">
        <v>44</v>
      </c>
      <c r="E27" s="4" t="str">
        <f t="shared" ca="1" si="0"/>
        <v>Senior</v>
      </c>
      <c r="F27" s="3">
        <f ca="1">VLOOKUP(D27,cargos,2)+VLOOKUP(D27,cargos,2)*VLOOKUP(E27,carreira,2)</f>
        <v>2493.6</v>
      </c>
    </row>
    <row r="28" spans="1:6" x14ac:dyDescent="0.25">
      <c r="A28">
        <v>2021022</v>
      </c>
      <c r="B28" s="8" t="s">
        <v>21</v>
      </c>
      <c r="C28" s="9">
        <v>44229</v>
      </c>
      <c r="D28" s="8" t="s">
        <v>51</v>
      </c>
      <c r="E28" s="4" t="str">
        <f t="shared" ca="1" si="0"/>
        <v>Júnior</v>
      </c>
      <c r="F28" s="3">
        <f ca="1">VLOOKUP(D28,cargos,2)+VLOOKUP(D28,cargos,2)*VLOOKUP(E28,carreira,2)</f>
        <v>1870.2</v>
      </c>
    </row>
    <row r="29" spans="1:6" x14ac:dyDescent="0.25">
      <c r="A29">
        <v>2021023</v>
      </c>
      <c r="B29" s="8" t="s">
        <v>22</v>
      </c>
      <c r="C29" s="9">
        <v>43863</v>
      </c>
      <c r="D29" s="8" t="s">
        <v>48</v>
      </c>
      <c r="E29" s="4" t="str">
        <f t="shared" ca="1" si="0"/>
        <v>Pleno</v>
      </c>
      <c r="F29" s="3">
        <f ca="1">VLOOKUP(D29,cargos,2)+VLOOKUP(D29,cargos,2)*VLOOKUP(E29,carreira,2)</f>
        <v>2431.2600000000002</v>
      </c>
    </row>
    <row r="30" spans="1:6" x14ac:dyDescent="0.25">
      <c r="A30">
        <v>2021024</v>
      </c>
      <c r="B30" s="8" t="s">
        <v>23</v>
      </c>
      <c r="C30" s="9">
        <v>43863</v>
      </c>
      <c r="D30" s="8" t="s">
        <v>46</v>
      </c>
      <c r="E30" s="4" t="str">
        <f t="shared" ca="1" si="0"/>
        <v>Pleno</v>
      </c>
      <c r="F30" s="3">
        <f ca="1">VLOOKUP(D30,cargos,2)+VLOOKUP(D30,cargos,2)*VLOOKUP(E30,carreira,2)</f>
        <v>2701.4</v>
      </c>
    </row>
    <row r="31" spans="1:6" x14ac:dyDescent="0.25">
      <c r="A31">
        <v>2021025</v>
      </c>
      <c r="B31" s="8" t="s">
        <v>24</v>
      </c>
      <c r="C31" s="9">
        <v>43863</v>
      </c>
      <c r="D31" s="8" t="s">
        <v>45</v>
      </c>
      <c r="E31" s="4" t="str">
        <f t="shared" ca="1" si="0"/>
        <v>Pleno</v>
      </c>
      <c r="F31" s="3">
        <f ca="1">VLOOKUP(D31,cargos,2)+VLOOKUP(D31,cargos,2)*VLOOKUP(E31,carreira,2)</f>
        <v>2431.2600000000002</v>
      </c>
    </row>
    <row r="32" spans="1:6" x14ac:dyDescent="0.25">
      <c r="A32">
        <v>2021026</v>
      </c>
      <c r="B32" s="8" t="s">
        <v>25</v>
      </c>
      <c r="C32" s="9">
        <v>43863</v>
      </c>
      <c r="D32" s="8" t="s">
        <v>45</v>
      </c>
      <c r="E32" s="4" t="str">
        <f t="shared" ca="1" si="0"/>
        <v>Pleno</v>
      </c>
      <c r="F32" s="3">
        <f ca="1">VLOOKUP(D32,cargos,2)+VLOOKUP(D32,cargos,2)*VLOOKUP(E32,carreira,2)</f>
        <v>2431.2600000000002</v>
      </c>
    </row>
    <row r="33" spans="1:6" x14ac:dyDescent="0.25">
      <c r="A33">
        <v>2021027</v>
      </c>
      <c r="B33" s="8" t="s">
        <v>26</v>
      </c>
      <c r="C33" s="9">
        <v>43863</v>
      </c>
      <c r="D33" s="8" t="s">
        <v>49</v>
      </c>
      <c r="E33" s="4" t="str">
        <f t="shared" ca="1" si="0"/>
        <v>Pleno</v>
      </c>
      <c r="F33" s="3">
        <f ca="1">VLOOKUP(D33,cargos,2)+VLOOKUP(D33,cargos,2)*VLOOKUP(E33,carreira,2)</f>
        <v>2701.4</v>
      </c>
    </row>
    <row r="34" spans="1:6" x14ac:dyDescent="0.25">
      <c r="A34">
        <v>2021028</v>
      </c>
      <c r="B34" s="8" t="s">
        <v>27</v>
      </c>
      <c r="C34" s="9">
        <v>43498</v>
      </c>
      <c r="D34" s="8" t="s">
        <v>50</v>
      </c>
      <c r="E34" s="4" t="str">
        <f t="shared" ca="1" si="0"/>
        <v>Pleno</v>
      </c>
      <c r="F34" s="3">
        <f ca="1">VLOOKUP(D34,cargos,2)+VLOOKUP(D34,cargos,2)*VLOOKUP(E34,carreira,2)</f>
        <v>2431.2600000000002</v>
      </c>
    </row>
    <row r="35" spans="1:6" x14ac:dyDescent="0.25">
      <c r="A35">
        <v>2021029</v>
      </c>
      <c r="B35" s="8" t="s">
        <v>28</v>
      </c>
      <c r="C35" s="9">
        <v>44229</v>
      </c>
      <c r="D35" s="8" t="s">
        <v>49</v>
      </c>
      <c r="E35" s="4" t="str">
        <f t="shared" ca="1" si="0"/>
        <v>Júnior</v>
      </c>
      <c r="F35" s="3">
        <f ca="1">VLOOKUP(D35,cargos,2)+VLOOKUP(D35,cargos,2)*VLOOKUP(E35,carreira,2)</f>
        <v>2078</v>
      </c>
    </row>
    <row r="36" spans="1:6" x14ac:dyDescent="0.25">
      <c r="A36">
        <v>2021030</v>
      </c>
      <c r="B36" s="8" t="s">
        <v>29</v>
      </c>
      <c r="C36" s="9">
        <v>43498</v>
      </c>
      <c r="D36" s="8" t="s">
        <v>43</v>
      </c>
      <c r="E36" s="4" t="str">
        <f t="shared" ca="1" si="0"/>
        <v>Pleno</v>
      </c>
      <c r="F36" s="3">
        <f ca="1">VLOOKUP(D36,cargos,2)+VLOOKUP(D36,cargos,2)*VLOOKUP(E36,carreira,2)</f>
        <v>3376.75</v>
      </c>
    </row>
    <row r="37" spans="1:6" x14ac:dyDescent="0.25">
      <c r="A37">
        <v>2021031</v>
      </c>
      <c r="B37" s="8" t="s">
        <v>30</v>
      </c>
      <c r="C37" s="9">
        <v>43133</v>
      </c>
      <c r="D37" s="8" t="s">
        <v>47</v>
      </c>
      <c r="E37" s="4" t="str">
        <f t="shared" ca="1" si="0"/>
        <v>Senior</v>
      </c>
      <c r="F37" s="3">
        <f ca="1">VLOOKUP(D37,cargos,2)+VLOOKUP(D37,cargos,2)*VLOOKUP(E37,carreira,2)</f>
        <v>2992.3199999999997</v>
      </c>
    </row>
    <row r="38" spans="1:6" x14ac:dyDescent="0.25">
      <c r="A38">
        <v>2021032</v>
      </c>
      <c r="B38" s="8" t="s">
        <v>31</v>
      </c>
      <c r="C38" s="9">
        <v>43863</v>
      </c>
      <c r="D38" s="8" t="s">
        <v>47</v>
      </c>
      <c r="E38" s="4" t="str">
        <f t="shared" ca="1" si="0"/>
        <v>Pleno</v>
      </c>
      <c r="F38" s="3">
        <f ca="1">VLOOKUP(D38,cargos,2)+VLOOKUP(D38,cargos,2)*VLOOKUP(E38,carreira,2)</f>
        <v>2431.2600000000002</v>
      </c>
    </row>
    <row r="39" spans="1:6" x14ac:dyDescent="0.25">
      <c r="A39">
        <v>2021033</v>
      </c>
      <c r="B39" s="8" t="s">
        <v>32</v>
      </c>
      <c r="C39" s="9">
        <v>43498</v>
      </c>
      <c r="D39" s="8" t="s">
        <v>44</v>
      </c>
      <c r="E39" s="4" t="str">
        <f t="shared" ca="1" si="0"/>
        <v>Pleno</v>
      </c>
      <c r="F39" s="3">
        <f ca="1">VLOOKUP(D39,cargos,2)+VLOOKUP(D39,cargos,2)*VLOOKUP(E39,carreira,2)</f>
        <v>2026.05</v>
      </c>
    </row>
    <row r="40" spans="1:6" x14ac:dyDescent="0.25">
      <c r="A40">
        <v>2021034</v>
      </c>
      <c r="B40" s="8" t="s">
        <v>33</v>
      </c>
      <c r="C40" s="9">
        <v>43498</v>
      </c>
      <c r="D40" s="8" t="s">
        <v>46</v>
      </c>
      <c r="E40" s="4" t="str">
        <f t="shared" ca="1" si="0"/>
        <v>Pleno</v>
      </c>
      <c r="F40" s="3">
        <f ca="1">VLOOKUP(D40,cargos,2)+VLOOKUP(D40,cargos,2)*VLOOKUP(E40,carreira,2)</f>
        <v>2701.4</v>
      </c>
    </row>
    <row r="41" spans="1:6" x14ac:dyDescent="0.25">
      <c r="A41">
        <v>2021035</v>
      </c>
      <c r="B41" s="8" t="s">
        <v>34</v>
      </c>
      <c r="C41" s="9">
        <v>43133</v>
      </c>
      <c r="D41" s="8" t="s">
        <v>48</v>
      </c>
      <c r="E41" s="4" t="str">
        <f t="shared" ca="1" si="0"/>
        <v>Senior</v>
      </c>
      <c r="F41" s="3">
        <f ca="1">VLOOKUP(D41,cargos,2)+VLOOKUP(D41,cargos,2)*VLOOKUP(E41,carreira,2)</f>
        <v>2992.3199999999997</v>
      </c>
    </row>
    <row r="42" spans="1:6" x14ac:dyDescent="0.25">
      <c r="A42">
        <v>2021036</v>
      </c>
      <c r="B42" s="8" t="s">
        <v>35</v>
      </c>
      <c r="C42" s="9">
        <v>44229</v>
      </c>
      <c r="D42" s="8" t="s">
        <v>48</v>
      </c>
      <c r="E42" s="4" t="str">
        <f t="shared" ca="1" si="0"/>
        <v>Júnior</v>
      </c>
      <c r="F42" s="3">
        <f ca="1">VLOOKUP(D42,cargos,2)+VLOOKUP(D42,cargos,2)*VLOOKUP(E42,carreira,2)</f>
        <v>1870.2</v>
      </c>
    </row>
    <row r="43" spans="1:6" x14ac:dyDescent="0.25">
      <c r="A43">
        <v>2021037</v>
      </c>
      <c r="B43" s="8" t="s">
        <v>36</v>
      </c>
      <c r="C43" s="9">
        <v>43863</v>
      </c>
      <c r="D43" s="8" t="s">
        <v>48</v>
      </c>
      <c r="E43" s="4" t="str">
        <f t="shared" ca="1" si="0"/>
        <v>Pleno</v>
      </c>
      <c r="F43" s="3">
        <f ca="1">VLOOKUP(D43,cargos,2)+VLOOKUP(D43,cargos,2)*VLOOKUP(E43,carreira,2)</f>
        <v>2431.2600000000002</v>
      </c>
    </row>
    <row r="44" spans="1:6" x14ac:dyDescent="0.25">
      <c r="E44" t="s">
        <v>62</v>
      </c>
      <c r="F44" s="7">
        <f ca="1">SUM(F7:F43)</f>
        <v>94278.859999999986</v>
      </c>
    </row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Erro" error="Este cargo não está cadastrado" promptTitle="Validação" prompt="Somente cargos já cadastrados">
          <x14:formula1>
            <xm:f>Cargos!$A$3:$A$12</xm:f>
          </x14:formula1>
          <xm:sqref>D7:D43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Cargos</vt:lpstr>
      <vt:lpstr>Folha2021</vt:lpstr>
      <vt:lpstr>cargos</vt:lpstr>
      <vt:lpstr>carreira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2021-04-29T12:57:52Z</dcterms:created>
  <dcterms:modified xsi:type="dcterms:W3CDTF">2021-04-29T14:27:34Z</dcterms:modified>
</cp:coreProperties>
</file>