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-120" yWindow="-120" windowWidth="20640" windowHeight="11160"/>
  </bookViews>
  <sheets>
    <sheet name="Principal" sheetId="1" r:id="rId1"/>
    <sheet name="Vazão" sheetId="9" r:id="rId2"/>
    <sheet name="Cp2" sheetId="7" r:id="rId3"/>
    <sheet name="Plan2" sheetId="2" r:id="rId4"/>
    <sheet name="Plan3" sheetId="3" r:id="rId5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4" i="1" l="1"/>
  <c r="I93" i="1" l="1"/>
  <c r="J92" i="1" s="1"/>
  <c r="K94" i="1" s="1"/>
  <c r="I92" i="1"/>
  <c r="H92" i="1"/>
  <c r="I91" i="1"/>
  <c r="J56" i="1" l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56" i="1"/>
  <c r="AC57" i="1"/>
  <c r="AC58" i="1"/>
  <c r="AC59" i="1"/>
  <c r="AC60" i="1"/>
  <c r="AD56" i="1"/>
  <c r="AD57" i="1"/>
  <c r="AD58" i="1"/>
  <c r="AD59" i="1"/>
  <c r="AD60" i="1"/>
  <c r="AE35" i="1"/>
  <c r="AF35" i="1"/>
  <c r="AG35" i="1"/>
  <c r="AH35" i="1"/>
  <c r="AI35" i="1"/>
  <c r="AE36" i="1"/>
  <c r="AF36" i="1"/>
  <c r="AG36" i="1"/>
  <c r="AH36" i="1"/>
  <c r="AI36" i="1"/>
  <c r="AE37" i="1"/>
  <c r="AF37" i="1"/>
  <c r="AG37" i="1"/>
  <c r="AH37" i="1"/>
  <c r="AI37" i="1"/>
  <c r="AE38" i="1"/>
  <c r="AF38" i="1"/>
  <c r="AG38" i="1"/>
  <c r="AH38" i="1"/>
  <c r="AI38" i="1"/>
  <c r="AE39" i="1"/>
  <c r="AF39" i="1"/>
  <c r="AG39" i="1"/>
  <c r="AH39" i="1"/>
  <c r="AI39" i="1"/>
  <c r="AE40" i="1"/>
  <c r="AF40" i="1"/>
  <c r="AG40" i="1"/>
  <c r="AH40" i="1"/>
  <c r="AI40" i="1"/>
  <c r="AE41" i="1"/>
  <c r="AF41" i="1"/>
  <c r="AG41" i="1"/>
  <c r="AH41" i="1"/>
  <c r="AI41" i="1"/>
  <c r="AE42" i="1"/>
  <c r="AF42" i="1"/>
  <c r="AG42" i="1"/>
  <c r="AH42" i="1"/>
  <c r="AI42" i="1"/>
  <c r="AE43" i="1"/>
  <c r="AF43" i="1"/>
  <c r="AG43" i="1"/>
  <c r="AH43" i="1"/>
  <c r="AI43" i="1"/>
  <c r="AE44" i="1"/>
  <c r="AF44" i="1"/>
  <c r="AG44" i="1"/>
  <c r="AH44" i="1"/>
  <c r="AI44" i="1"/>
  <c r="AE45" i="1"/>
  <c r="AF45" i="1"/>
  <c r="AG45" i="1"/>
  <c r="AH45" i="1"/>
  <c r="AI45" i="1"/>
  <c r="AE46" i="1"/>
  <c r="AF46" i="1"/>
  <c r="AG46" i="1"/>
  <c r="AH46" i="1"/>
  <c r="AI46" i="1"/>
  <c r="AE47" i="1"/>
  <c r="AF47" i="1"/>
  <c r="AG47" i="1"/>
  <c r="AH47" i="1"/>
  <c r="AI47" i="1"/>
  <c r="AE48" i="1"/>
  <c r="AF48" i="1"/>
  <c r="AG48" i="1"/>
  <c r="AH48" i="1"/>
  <c r="AI48" i="1"/>
  <c r="AE49" i="1"/>
  <c r="AF49" i="1"/>
  <c r="AG49" i="1"/>
  <c r="AH49" i="1"/>
  <c r="AI49" i="1"/>
  <c r="AE50" i="1"/>
  <c r="AF50" i="1"/>
  <c r="AG50" i="1"/>
  <c r="AH50" i="1"/>
  <c r="AI50" i="1"/>
  <c r="AE51" i="1"/>
  <c r="AF51" i="1"/>
  <c r="AG51" i="1"/>
  <c r="AH51" i="1"/>
  <c r="AI51" i="1"/>
  <c r="AE52" i="1"/>
  <c r="AF52" i="1"/>
  <c r="AG52" i="1"/>
  <c r="AH52" i="1"/>
  <c r="AI52" i="1"/>
  <c r="AE53" i="1"/>
  <c r="AF53" i="1"/>
  <c r="AG53" i="1"/>
  <c r="AH53" i="1"/>
  <c r="AI53" i="1"/>
  <c r="AE54" i="1"/>
  <c r="AF54" i="1"/>
  <c r="AG54" i="1"/>
  <c r="AH54" i="1"/>
  <c r="AI54" i="1"/>
  <c r="AE55" i="1"/>
  <c r="AF55" i="1"/>
  <c r="AG55" i="1"/>
  <c r="AH55" i="1"/>
  <c r="AI55" i="1"/>
  <c r="AF56" i="1"/>
  <c r="AG56" i="1"/>
  <c r="AH56" i="1"/>
  <c r="AI56" i="1"/>
  <c r="AE57" i="1"/>
  <c r="AG57" i="1"/>
  <c r="AH57" i="1"/>
  <c r="AI57" i="1"/>
  <c r="AE58" i="1"/>
  <c r="AF58" i="1"/>
  <c r="AH58" i="1"/>
  <c r="AI58" i="1"/>
  <c r="AE59" i="1"/>
  <c r="AF59" i="1"/>
  <c r="AG59" i="1"/>
  <c r="AI59" i="1"/>
  <c r="AE60" i="1"/>
  <c r="AF60" i="1"/>
  <c r="AG60" i="1"/>
  <c r="AH60" i="1"/>
  <c r="AI34" i="1"/>
  <c r="AH34" i="1"/>
  <c r="AG34" i="1"/>
  <c r="AF34" i="1"/>
  <c r="AE34" i="1"/>
  <c r="AD34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1" i="1"/>
  <c r="X52" i="1"/>
  <c r="X53" i="1"/>
  <c r="X54" i="1"/>
  <c r="X55" i="1"/>
  <c r="Y51" i="1"/>
  <c r="Y52" i="1"/>
  <c r="Y53" i="1"/>
  <c r="Y54" i="1"/>
  <c r="Y55" i="1"/>
  <c r="Z53" i="1"/>
  <c r="AA53" i="1"/>
  <c r="AC53" i="1"/>
  <c r="AD53" i="1"/>
  <c r="Z54" i="1"/>
  <c r="AA54" i="1"/>
  <c r="AB54" i="1"/>
  <c r="AD54" i="1"/>
  <c r="Z55" i="1"/>
  <c r="AA55" i="1"/>
  <c r="AB55" i="1"/>
  <c r="AC55" i="1"/>
  <c r="Z35" i="1"/>
  <c r="AA35" i="1"/>
  <c r="AB35" i="1"/>
  <c r="AC35" i="1"/>
  <c r="AD35" i="1"/>
  <c r="Z36" i="1"/>
  <c r="AA36" i="1"/>
  <c r="AB36" i="1"/>
  <c r="AC36" i="1"/>
  <c r="AD36" i="1"/>
  <c r="Z37" i="1"/>
  <c r="AA37" i="1"/>
  <c r="AB37" i="1"/>
  <c r="AC37" i="1"/>
  <c r="AD37" i="1"/>
  <c r="Z38" i="1"/>
  <c r="AA38" i="1"/>
  <c r="AB38" i="1"/>
  <c r="AC38" i="1"/>
  <c r="AD38" i="1"/>
  <c r="Z39" i="1"/>
  <c r="AA39" i="1"/>
  <c r="AB39" i="1"/>
  <c r="AC39" i="1"/>
  <c r="AD39" i="1"/>
  <c r="Z40" i="1"/>
  <c r="AA40" i="1"/>
  <c r="AB40" i="1"/>
  <c r="AC40" i="1"/>
  <c r="AD40" i="1"/>
  <c r="Z41" i="1"/>
  <c r="AA41" i="1"/>
  <c r="AB41" i="1"/>
  <c r="AC41" i="1"/>
  <c r="AD41" i="1"/>
  <c r="Z42" i="1"/>
  <c r="AA42" i="1"/>
  <c r="AB42" i="1"/>
  <c r="AC42" i="1"/>
  <c r="AD42" i="1"/>
  <c r="Z43" i="1"/>
  <c r="AA43" i="1"/>
  <c r="AB43" i="1"/>
  <c r="AC43" i="1"/>
  <c r="AD43" i="1"/>
  <c r="Z44" i="1"/>
  <c r="AA44" i="1"/>
  <c r="AB44" i="1"/>
  <c r="AC44" i="1"/>
  <c r="AD44" i="1"/>
  <c r="Z45" i="1"/>
  <c r="AA45" i="1"/>
  <c r="AB45" i="1"/>
  <c r="AC45" i="1"/>
  <c r="AD45" i="1"/>
  <c r="Z46" i="1"/>
  <c r="AA46" i="1"/>
  <c r="AB46" i="1"/>
  <c r="AC46" i="1"/>
  <c r="AD46" i="1"/>
  <c r="Z47" i="1"/>
  <c r="AA47" i="1"/>
  <c r="AB47" i="1"/>
  <c r="AC47" i="1"/>
  <c r="AD47" i="1"/>
  <c r="Z48" i="1"/>
  <c r="AA48" i="1"/>
  <c r="AB48" i="1"/>
  <c r="AC48" i="1"/>
  <c r="AD48" i="1"/>
  <c r="Z49" i="1"/>
  <c r="AA49" i="1"/>
  <c r="AB49" i="1"/>
  <c r="AC49" i="1"/>
  <c r="AD49" i="1"/>
  <c r="Z50" i="1"/>
  <c r="AA50" i="1"/>
  <c r="AB50" i="1"/>
  <c r="AC50" i="1"/>
  <c r="AD50" i="1"/>
  <c r="AA51" i="1"/>
  <c r="AB51" i="1"/>
  <c r="AC51" i="1"/>
  <c r="AD51" i="1"/>
  <c r="Z52" i="1"/>
  <c r="AB52" i="1"/>
  <c r="AC52" i="1"/>
  <c r="AD52" i="1"/>
  <c r="AC34" i="1"/>
  <c r="AB34" i="1"/>
  <c r="AA34" i="1"/>
  <c r="Z34" i="1"/>
  <c r="Y34" i="1"/>
  <c r="K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J50" i="1"/>
  <c r="Y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Y48" i="1"/>
  <c r="X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Y47" i="1"/>
  <c r="X47" i="1"/>
  <c r="W47" i="1"/>
  <c r="U47" i="1"/>
  <c r="T47" i="1"/>
  <c r="S47" i="1"/>
  <c r="R47" i="1"/>
  <c r="Q47" i="1"/>
  <c r="P47" i="1"/>
  <c r="O47" i="1"/>
  <c r="N47" i="1"/>
  <c r="M47" i="1"/>
  <c r="L47" i="1"/>
  <c r="K47" i="1"/>
  <c r="J47" i="1"/>
  <c r="Y46" i="1"/>
  <c r="X46" i="1"/>
  <c r="W46" i="1"/>
  <c r="V46" i="1"/>
  <c r="T46" i="1"/>
  <c r="S46" i="1"/>
  <c r="R46" i="1"/>
  <c r="Q46" i="1"/>
  <c r="P46" i="1"/>
  <c r="O46" i="1"/>
  <c r="N46" i="1"/>
  <c r="M46" i="1"/>
  <c r="L46" i="1"/>
  <c r="K46" i="1"/>
  <c r="J46" i="1"/>
  <c r="Y45" i="1"/>
  <c r="X45" i="1"/>
  <c r="W45" i="1"/>
  <c r="V45" i="1"/>
  <c r="U45" i="1"/>
  <c r="S45" i="1"/>
  <c r="R45" i="1"/>
  <c r="Q45" i="1"/>
  <c r="P45" i="1"/>
  <c r="O45" i="1"/>
  <c r="N45" i="1"/>
  <c r="M45" i="1"/>
  <c r="L45" i="1"/>
  <c r="K45" i="1"/>
  <c r="J45" i="1"/>
  <c r="Y44" i="1"/>
  <c r="X44" i="1"/>
  <c r="W44" i="1"/>
  <c r="V44" i="1"/>
  <c r="U44" i="1"/>
  <c r="T44" i="1"/>
  <c r="R44" i="1"/>
  <c r="Q44" i="1"/>
  <c r="P44" i="1"/>
  <c r="O44" i="1"/>
  <c r="N44" i="1"/>
  <c r="M44" i="1"/>
  <c r="L44" i="1"/>
  <c r="K44" i="1"/>
  <c r="J44" i="1"/>
  <c r="Y43" i="1"/>
  <c r="X43" i="1"/>
  <c r="W43" i="1"/>
  <c r="V43" i="1"/>
  <c r="U43" i="1"/>
  <c r="T43" i="1"/>
  <c r="S43" i="1"/>
  <c r="Q43" i="1"/>
  <c r="P43" i="1"/>
  <c r="O43" i="1"/>
  <c r="N43" i="1"/>
  <c r="M43" i="1"/>
  <c r="L43" i="1"/>
  <c r="K43" i="1"/>
  <c r="J43" i="1"/>
  <c r="Y42" i="1"/>
  <c r="X42" i="1"/>
  <c r="W42" i="1"/>
  <c r="V42" i="1"/>
  <c r="U42" i="1"/>
  <c r="T42" i="1"/>
  <c r="S42" i="1"/>
  <c r="R42" i="1"/>
  <c r="P42" i="1"/>
  <c r="O42" i="1"/>
  <c r="N42" i="1"/>
  <c r="M42" i="1"/>
  <c r="L42" i="1"/>
  <c r="K42" i="1"/>
  <c r="J42" i="1"/>
  <c r="Y41" i="1"/>
  <c r="X41" i="1"/>
  <c r="W41" i="1"/>
  <c r="V41" i="1"/>
  <c r="U41" i="1"/>
  <c r="T41" i="1"/>
  <c r="S41" i="1"/>
  <c r="R41" i="1"/>
  <c r="Q41" i="1"/>
  <c r="O41" i="1"/>
  <c r="N41" i="1"/>
  <c r="M41" i="1"/>
  <c r="L41" i="1"/>
  <c r="K41" i="1"/>
  <c r="J41" i="1"/>
  <c r="Y40" i="1"/>
  <c r="X40" i="1"/>
  <c r="W40" i="1"/>
  <c r="V40" i="1"/>
  <c r="U40" i="1"/>
  <c r="T40" i="1"/>
  <c r="S40" i="1"/>
  <c r="R40" i="1"/>
  <c r="Q40" i="1"/>
  <c r="P40" i="1"/>
  <c r="N40" i="1"/>
  <c r="M40" i="1"/>
  <c r="L40" i="1"/>
  <c r="K40" i="1"/>
  <c r="J40" i="1"/>
  <c r="Y39" i="1"/>
  <c r="X39" i="1"/>
  <c r="W39" i="1"/>
  <c r="V39" i="1"/>
  <c r="U39" i="1"/>
  <c r="T39" i="1"/>
  <c r="S39" i="1"/>
  <c r="R39" i="1"/>
  <c r="Q39" i="1"/>
  <c r="P39" i="1"/>
  <c r="O39" i="1"/>
  <c r="M39" i="1"/>
  <c r="L39" i="1"/>
  <c r="K39" i="1"/>
  <c r="J39" i="1"/>
  <c r="Y38" i="1"/>
  <c r="X38" i="1"/>
  <c r="W38" i="1"/>
  <c r="V38" i="1"/>
  <c r="U38" i="1"/>
  <c r="T38" i="1"/>
  <c r="S38" i="1"/>
  <c r="R38" i="1"/>
  <c r="Q38" i="1"/>
  <c r="P38" i="1"/>
  <c r="O38" i="1"/>
  <c r="N38" i="1"/>
  <c r="L38" i="1"/>
  <c r="K38" i="1"/>
  <c r="J38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K37" i="1"/>
  <c r="J37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J36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H6" i="1"/>
  <c r="H8" i="1"/>
  <c r="I36" i="1" l="1"/>
  <c r="I35" i="1"/>
  <c r="I57" i="1"/>
  <c r="I38" i="1"/>
  <c r="I42" i="1"/>
  <c r="I46" i="1"/>
  <c r="I50" i="1"/>
  <c r="I54" i="1"/>
  <c r="I58" i="1"/>
  <c r="I39" i="1"/>
  <c r="I43" i="1"/>
  <c r="I47" i="1"/>
  <c r="I51" i="1"/>
  <c r="I55" i="1"/>
  <c r="I59" i="1"/>
  <c r="I40" i="1"/>
  <c r="I44" i="1"/>
  <c r="I48" i="1"/>
  <c r="I52" i="1"/>
  <c r="I56" i="1"/>
  <c r="I60" i="1"/>
  <c r="I37" i="1"/>
  <c r="I41" i="1"/>
  <c r="I45" i="1"/>
  <c r="I49" i="1"/>
  <c r="I53" i="1"/>
  <c r="I15" i="1"/>
  <c r="F8" i="1"/>
  <c r="J8" i="1"/>
  <c r="H4" i="1"/>
  <c r="H5" i="1"/>
  <c r="H3" i="1"/>
  <c r="H34" i="1" l="1"/>
  <c r="I8" i="1"/>
  <c r="D6" i="1" l="1"/>
</calcChain>
</file>

<file path=xl/sharedStrings.xml><?xml version="1.0" encoding="utf-8"?>
<sst xmlns="http://schemas.openxmlformats.org/spreadsheetml/2006/main" count="74" uniqueCount="67">
  <si>
    <t>Ant</t>
  </si>
  <si>
    <t>X</t>
  </si>
  <si>
    <t>Post</t>
  </si>
  <si>
    <t>Pixels</t>
  </si>
  <si>
    <t>Ans:</t>
  </si>
  <si>
    <t>T(°C)</t>
  </si>
  <si>
    <t>K[cal/(cm.s.°C)]</t>
  </si>
  <si>
    <t>Ans</t>
  </si>
  <si>
    <t>K [KJ/(hm°C)]</t>
  </si>
  <si>
    <t>Temp (°C)</t>
  </si>
  <si>
    <t>Cp [Cal/(g°C)]</t>
  </si>
  <si>
    <t>Dado</t>
  </si>
  <si>
    <t>Diferença</t>
  </si>
  <si>
    <t>Fator de correção</t>
  </si>
  <si>
    <t>Teste de Equações:</t>
  </si>
  <si>
    <t>Vazão [g/s]</t>
  </si>
  <si>
    <t>Inversor [Hz]</t>
  </si>
  <si>
    <t>Interpolação Polinomial para a temperatura por concentração</t>
  </si>
  <si>
    <t>Concentrações (na Temp. T)</t>
  </si>
  <si>
    <t>Dado (na Temp. T)</t>
  </si>
  <si>
    <t>Pi(X)*Yi</t>
  </si>
  <si>
    <t>∆1</t>
  </si>
  <si>
    <t>∆2</t>
  </si>
  <si>
    <t>∆3</t>
  </si>
  <si>
    <t>∆4</t>
  </si>
  <si>
    <t>∆5</t>
  </si>
  <si>
    <t>∆6</t>
  </si>
  <si>
    <t>∆7</t>
  </si>
  <si>
    <t>∆8</t>
  </si>
  <si>
    <t>∆9</t>
  </si>
  <si>
    <t>∆10</t>
  </si>
  <si>
    <t>∆0</t>
  </si>
  <si>
    <t>∆11</t>
  </si>
  <si>
    <t>∆12</t>
  </si>
  <si>
    <t>∆13</t>
  </si>
  <si>
    <t>∆14</t>
  </si>
  <si>
    <t>∆15</t>
  </si>
  <si>
    <t>Grau do Polinômio</t>
  </si>
  <si>
    <t>∆16</t>
  </si>
  <si>
    <t>∆17</t>
  </si>
  <si>
    <t>∆18</t>
  </si>
  <si>
    <t>∆19</t>
  </si>
  <si>
    <t>∆20</t>
  </si>
  <si>
    <t>∆21</t>
  </si>
  <si>
    <t>∆22</t>
  </si>
  <si>
    <t>∆23</t>
  </si>
  <si>
    <t>∆24</t>
  </si>
  <si>
    <t>∆25</t>
  </si>
  <si>
    <t>Viscosidades(cP)</t>
  </si>
  <si>
    <t>Resultados Anteriores:</t>
  </si>
  <si>
    <t>Regressões</t>
  </si>
  <si>
    <t>Interpolador manual:</t>
  </si>
  <si>
    <t>Espessura(Tabela 1):</t>
  </si>
  <si>
    <t>Espessura(Tabela 2):</t>
  </si>
  <si>
    <t>Anterior:</t>
  </si>
  <si>
    <t>Interpolado:</t>
  </si>
  <si>
    <t>Posterior:</t>
  </si>
  <si>
    <t>Valor geral:</t>
  </si>
  <si>
    <t>Pressões:</t>
  </si>
  <si>
    <t>SCH(Tabela 1):</t>
  </si>
  <si>
    <t>SCH(Tabela 2):</t>
  </si>
  <si>
    <r>
      <t>SCH</t>
    </r>
    <r>
      <rPr>
        <sz val="9"/>
        <color theme="1"/>
        <rFont val="Calibri"/>
        <family val="2"/>
        <scheme val="minor"/>
      </rPr>
      <t>calc</t>
    </r>
    <r>
      <rPr>
        <sz val="11"/>
        <color theme="1"/>
        <rFont val="Calibri"/>
        <family val="2"/>
        <scheme val="minor"/>
      </rPr>
      <t>:</t>
    </r>
  </si>
  <si>
    <t>Memória 2 do Interpolador</t>
  </si>
  <si>
    <t>Memória 1 do Interpolador</t>
  </si>
  <si>
    <t>Memória 3 do Interpolador</t>
  </si>
  <si>
    <t>Condutividade[W/(m.K)]</t>
  </si>
  <si>
    <t>76,35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</si>
</sst>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0000"/>
    <numFmt numFmtId="165" formatCode="0.000000000000000"/>
    <numFmt numFmtId="166" formatCode="0.0000000000000000"/>
    <numFmt numFmtId="167" formatCode="0.000000000000000000"/>
    <numFmt numFmtId="168" formatCode="0.000000000000000E+00"/>
    <numFmt numFmtId="169" formatCode="0.000000"/>
    <numFmt numFmtId="170" formatCode="0.00000000000000E+00"/>
    <numFmt numFmtId="171" formatCode="0.0000"/>
    <numFmt numFmtId="172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11" fontId="0" fillId="0" borderId="6" xfId="0" applyNumberFormat="1" applyBorder="1"/>
    <xf numFmtId="165" fontId="0" fillId="0" borderId="2" xfId="0" applyNumberFormat="1" applyBorder="1"/>
    <xf numFmtId="167" fontId="0" fillId="0" borderId="2" xfId="0" applyNumberFormat="1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2" xfId="0" applyBorder="1" applyAlignment="1">
      <alignment horizontal="right"/>
    </xf>
    <xf numFmtId="1" fontId="0" fillId="0" borderId="0" xfId="0" applyNumberFormat="1"/>
    <xf numFmtId="2" fontId="0" fillId="0" borderId="0" xfId="0" applyNumberFormat="1"/>
    <xf numFmtId="0" fontId="0" fillId="0" borderId="1" xfId="0" applyFill="1" applyBorder="1"/>
    <xf numFmtId="165" fontId="0" fillId="0" borderId="0" xfId="0" applyNumberFormat="1" applyFill="1" applyBorder="1"/>
    <xf numFmtId="0" fontId="0" fillId="0" borderId="5" xfId="0" applyFill="1" applyBorder="1"/>
    <xf numFmtId="165" fontId="1" fillId="0" borderId="0" xfId="0" applyNumberFormat="1" applyFont="1"/>
    <xf numFmtId="0" fontId="0" fillId="2" borderId="7" xfId="0" applyFill="1" applyBorder="1"/>
    <xf numFmtId="0" fontId="0" fillId="2" borderId="8" xfId="0" applyFill="1" applyBorder="1"/>
    <xf numFmtId="168" fontId="0" fillId="0" borderId="0" xfId="0" applyNumberFormat="1"/>
    <xf numFmtId="0" fontId="0" fillId="3" borderId="1" xfId="0" applyFill="1" applyBorder="1"/>
    <xf numFmtId="0" fontId="0" fillId="4" borderId="1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3" borderId="6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4" borderId="11" xfId="0" applyFill="1" applyBorder="1"/>
    <xf numFmtId="0" fontId="0" fillId="4" borderId="13" xfId="0" applyFill="1" applyBorder="1"/>
    <xf numFmtId="0" fontId="0" fillId="0" borderId="9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169" fontId="0" fillId="0" borderId="1" xfId="0" applyNumberFormat="1" applyBorder="1"/>
    <xf numFmtId="168" fontId="0" fillId="0" borderId="0" xfId="0" applyNumberFormat="1" applyAlignment="1">
      <alignment horizontal="right"/>
    </xf>
    <xf numFmtId="0" fontId="0" fillId="2" borderId="1" xfId="0" applyFill="1" applyBorder="1" applyAlignment="1">
      <alignment horizontal="center"/>
    </xf>
    <xf numFmtId="170" fontId="0" fillId="4" borderId="2" xfId="0" applyNumberFormat="1" applyFill="1" applyBorder="1"/>
    <xf numFmtId="0" fontId="0" fillId="2" borderId="4" xfId="0" applyFill="1" applyBorder="1" applyAlignment="1">
      <alignment horizontal="right"/>
    </xf>
    <xf numFmtId="0" fontId="0" fillId="2" borderId="3" xfId="0" applyFill="1" applyBorder="1"/>
    <xf numFmtId="0" fontId="0" fillId="0" borderId="17" xfId="0" applyBorder="1"/>
    <xf numFmtId="0" fontId="0" fillId="0" borderId="18" xfId="0" applyBorder="1"/>
    <xf numFmtId="0" fontId="0" fillId="5" borderId="17" xfId="0" applyFill="1" applyBorder="1"/>
    <xf numFmtId="0" fontId="0" fillId="2" borderId="19" xfId="0" applyFill="1" applyBorder="1"/>
    <xf numFmtId="0" fontId="0" fillId="0" borderId="20" xfId="0" applyBorder="1"/>
    <xf numFmtId="0" fontId="0" fillId="5" borderId="2" xfId="0" applyFill="1" applyBorder="1"/>
    <xf numFmtId="0" fontId="0" fillId="5" borderId="20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5" borderId="22" xfId="0" applyFill="1" applyBorder="1"/>
    <xf numFmtId="0" fontId="0" fillId="2" borderId="24" xfId="0" applyFill="1" applyBorder="1"/>
    <xf numFmtId="0" fontId="0" fillId="2" borderId="1" xfId="0" applyFill="1" applyBorder="1"/>
    <xf numFmtId="0" fontId="0" fillId="2" borderId="25" xfId="0" applyFill="1" applyBorder="1" applyAlignment="1">
      <alignment horizontal="right"/>
    </xf>
    <xf numFmtId="0" fontId="0" fillId="2" borderId="26" xfId="0" applyFill="1" applyBorder="1" applyAlignment="1">
      <alignment horizontal="right"/>
    </xf>
    <xf numFmtId="0" fontId="0" fillId="5" borderId="21" xfId="0" applyFill="1" applyBorder="1"/>
    <xf numFmtId="171" fontId="0" fillId="0" borderId="1" xfId="0" applyNumberFormat="1" applyBorder="1"/>
    <xf numFmtId="169" fontId="0" fillId="0" borderId="0" xfId="0" applyNumberFormat="1"/>
    <xf numFmtId="171" fontId="0" fillId="6" borderId="1" xfId="0" applyNumberFormat="1" applyFill="1" applyBorder="1"/>
    <xf numFmtId="171" fontId="0" fillId="0" borderId="0" xfId="0" applyNumberFormat="1"/>
    <xf numFmtId="170" fontId="0" fillId="6" borderId="1" xfId="0" applyNumberFormat="1" applyFill="1" applyBorder="1"/>
    <xf numFmtId="170" fontId="0" fillId="0" borderId="1" xfId="0" applyNumberFormat="1" applyBorder="1"/>
    <xf numFmtId="172" fontId="0" fillId="0" borderId="14" xfId="0" applyNumberFormat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/>
    <xf numFmtId="0" fontId="0" fillId="2" borderId="4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Principal!$I$23</c:f>
              <c:strCache>
                <c:ptCount val="1"/>
                <c:pt idx="0">
                  <c:v>Vazão [g/s]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865693634137113"/>
                  <c:y val="6.2235351058928981E-2"/>
                </c:manualLayout>
              </c:layout>
              <c:numFmt formatCode="0.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Principal!$H$24:$H$29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</c:numCache>
            </c:numRef>
          </c:xVal>
          <c:yVal>
            <c:numRef>
              <c:f>Principal!$I$24:$I$29</c:f>
              <c:numCache>
                <c:formatCode>General</c:formatCode>
                <c:ptCount val="6"/>
                <c:pt idx="0">
                  <c:v>70.72</c:v>
                </c:pt>
                <c:pt idx="1">
                  <c:v>106.2</c:v>
                </c:pt>
                <c:pt idx="2">
                  <c:v>143.69999999999999</c:v>
                </c:pt>
                <c:pt idx="3">
                  <c:v>215.4</c:v>
                </c:pt>
                <c:pt idx="4">
                  <c:v>250.9</c:v>
                </c:pt>
                <c:pt idx="5">
                  <c:v>286.35000000000002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BA-493D-8AF4-818B8B339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48320"/>
        <c:axId val="157849472"/>
      </c:scatterChart>
      <c:valAx>
        <c:axId val="15784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849472"/>
        <c:crosses val="autoZero"/>
        <c:crossBetween val="midCat"/>
      </c:valAx>
      <c:valAx>
        <c:axId val="1578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84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0.12903332825328104"/>
                  <c:y val="0.26088370766422048"/>
                </c:manualLayout>
              </c:layout>
              <c:numFmt formatCode="0.00000000000000E+00" sourceLinked="0"/>
            </c:trendlineLbl>
          </c:trendline>
          <c:xVal>
            <c:numRef>
              <c:f>Principal!$G$11:$G$20</c:f>
              <c:numCache>
                <c:formatCode>General</c:formatCode>
                <c:ptCount val="10"/>
                <c:pt idx="0">
                  <c:v>33.33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196.46</c:v>
                </c:pt>
              </c:numCache>
            </c:numRef>
          </c:xVal>
          <c:yVal>
            <c:numRef>
              <c:f>Principal!$H$11:$H$20</c:f>
              <c:numCache>
                <c:formatCode>0.000000000000000</c:formatCode>
                <c:ptCount val="10"/>
                <c:pt idx="0">
                  <c:v>0.64</c:v>
                </c:pt>
                <c:pt idx="1">
                  <c:v>0.648484848484849</c:v>
                </c:pt>
                <c:pt idx="2">
                  <c:v>0.67272727272727295</c:v>
                </c:pt>
                <c:pt idx="3">
                  <c:v>0.6925</c:v>
                </c:pt>
                <c:pt idx="4">
                  <c:v>0.71375</c:v>
                </c:pt>
                <c:pt idx="5">
                  <c:v>0.73187500000000005</c:v>
                </c:pt>
                <c:pt idx="6">
                  <c:v>0.75124999999999997</c:v>
                </c:pt>
                <c:pt idx="7">
                  <c:v>0.76984615384615396</c:v>
                </c:pt>
                <c:pt idx="8">
                  <c:v>0.78830769230769204</c:v>
                </c:pt>
                <c:pt idx="9">
                  <c:v>0.8075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EC2-4561-A3D8-23E9D7D0B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39584"/>
        <c:axId val="194761856"/>
      </c:scatterChart>
      <c:valAx>
        <c:axId val="19473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4761856"/>
        <c:crosses val="autoZero"/>
        <c:crossBetween val="midCat"/>
      </c:valAx>
      <c:valAx>
        <c:axId val="194761856"/>
        <c:scaling>
          <c:orientation val="minMax"/>
        </c:scaling>
        <c:delete val="0"/>
        <c:axPos val="l"/>
        <c:majorGridlines/>
        <c:numFmt formatCode="0.000000000000000" sourceLinked="1"/>
        <c:majorTickMark val="out"/>
        <c:minorTickMark val="none"/>
        <c:tickLblPos val="nextTo"/>
        <c:crossAx val="194739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áf3"/>
  <sheetViews>
    <sheetView zoomScale="88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Gráf4"/>
  <sheetViews>
    <sheetView zoomScale="7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54886" cy="601806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B6A3EC76-F88F-49D0-B661-8F8433E8E4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5570" cy="601642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B2:AI1000"/>
  <sheetViews>
    <sheetView tabSelected="1" zoomScaleNormal="100" workbookViewId="0">
      <selection activeCell="E18" sqref="E18"/>
    </sheetView>
  </sheetViews>
  <sheetFormatPr defaultRowHeight="15" x14ac:dyDescent="0.25"/>
  <cols>
    <col min="2" max="2" width="18.28515625" customWidth="1"/>
    <col min="3" max="3" width="27.28515625" bestFit="1" customWidth="1"/>
    <col min="4" max="4" width="23.140625" customWidth="1"/>
    <col min="5" max="5" width="21.5703125" bestFit="1" customWidth="1"/>
    <col min="6" max="6" width="18" customWidth="1"/>
    <col min="7" max="7" width="26" bestFit="1" customWidth="1"/>
    <col min="8" max="8" width="22.7109375" customWidth="1"/>
    <col min="9" max="9" width="22.140625" customWidth="1"/>
    <col min="10" max="10" width="19.28515625" bestFit="1" customWidth="1"/>
    <col min="11" max="35" width="15.140625" customWidth="1"/>
  </cols>
  <sheetData>
    <row r="2" spans="2:11" ht="15.75" thickBot="1" x14ac:dyDescent="0.3">
      <c r="C2" t="s">
        <v>3</v>
      </c>
      <c r="D2" t="s">
        <v>11</v>
      </c>
      <c r="G2" t="s">
        <v>5</v>
      </c>
      <c r="H2" t="s">
        <v>8</v>
      </c>
      <c r="I2" t="s">
        <v>6</v>
      </c>
    </row>
    <row r="3" spans="2:11" ht="15.75" thickBot="1" x14ac:dyDescent="0.3">
      <c r="B3" t="s">
        <v>0</v>
      </c>
      <c r="C3" s="1">
        <v>115</v>
      </c>
      <c r="D3" s="5">
        <v>1</v>
      </c>
      <c r="G3">
        <v>30</v>
      </c>
      <c r="H3">
        <f>I3*4.18*3600*100/1000</f>
        <v>1.0127542857142857</v>
      </c>
      <c r="I3" s="7">
        <v>6.7301587301587303E-4</v>
      </c>
    </row>
    <row r="4" spans="2:11" ht="15.75" thickBot="1" x14ac:dyDescent="0.3">
      <c r="B4" t="s">
        <v>1</v>
      </c>
      <c r="C4" s="2">
        <v>100</v>
      </c>
      <c r="D4" s="12" t="s">
        <v>7</v>
      </c>
      <c r="G4">
        <v>90</v>
      </c>
      <c r="H4">
        <f t="shared" ref="H4:H5" si="0">I4*4.18*3600*100/1000</f>
        <v>1.0557485714285719</v>
      </c>
      <c r="I4" s="11">
        <v>7.0158730158730205E-4</v>
      </c>
    </row>
    <row r="5" spans="2:11" ht="15.75" thickBot="1" x14ac:dyDescent="0.3">
      <c r="B5" t="s">
        <v>2</v>
      </c>
      <c r="C5" s="1">
        <v>14.5</v>
      </c>
      <c r="D5" s="5">
        <v>1.1000000000000001</v>
      </c>
      <c r="G5">
        <v>150</v>
      </c>
      <c r="H5">
        <f t="shared" si="0"/>
        <v>1.0987428571428568</v>
      </c>
      <c r="I5" s="11">
        <v>7.3015873015872998E-4</v>
      </c>
    </row>
    <row r="6" spans="2:11" ht="15.75" thickBot="1" x14ac:dyDescent="0.3">
      <c r="C6" t="s">
        <v>4</v>
      </c>
      <c r="D6" s="6">
        <f>D5-((D5-D3)*(C5-C4)/(C5-C3))</f>
        <v>1.0149253731343284</v>
      </c>
      <c r="E6" s="9">
        <v>1.01492537313433</v>
      </c>
      <c r="G6">
        <v>210</v>
      </c>
      <c r="H6">
        <f>I6*4.18*3600*100/1000</f>
        <v>1.1417371428571432</v>
      </c>
      <c r="I6" s="11">
        <v>7.58730158730159E-4</v>
      </c>
    </row>
    <row r="7" spans="2:11" ht="15.75" thickBot="1" x14ac:dyDescent="0.3">
      <c r="K7" s="3" t="s">
        <v>14</v>
      </c>
    </row>
    <row r="8" spans="2:11" ht="15.75" thickBot="1" x14ac:dyDescent="0.3">
      <c r="F8" s="9">
        <f>-1.08651361855383E-10*(K8^5)-1.21886708107277E-08*(K8^4)-2.28519744789116E-07*(K8^3)+9.88603762764044E-06*(K8^2)+0.00135206349166563*(K8)+0.548352033046986</f>
        <v>0.56938653116182425</v>
      </c>
      <c r="H8">
        <f>2.3780896338176E-12*(K8^5)-1.3369020156713E-09*(K8^4)+2.93919213889234E-07*(K8^3)-0.0000322754273942714*(K8^2)+0.00278130422470166*(K8)+0.521029342972075</f>
        <v>0.55641303772303741</v>
      </c>
      <c r="I8" s="9">
        <f>H8-F8</f>
        <v>-1.2973493438786843E-2</v>
      </c>
      <c r="J8">
        <f>(-0.000000000002*($G$10^5)+0.000000002*($G$10^4)-0.0000005*($G$10^3)+0.00005*($G$10^2)-0.0025*$G$10+1.0418)</f>
        <v>0.99987140000000008</v>
      </c>
      <c r="K8" s="4">
        <v>15</v>
      </c>
    </row>
    <row r="9" spans="2:11" x14ac:dyDescent="0.25">
      <c r="B9" s="19" t="s">
        <v>9</v>
      </c>
      <c r="C9" s="20" t="s">
        <v>65</v>
      </c>
      <c r="E9" s="1" t="s">
        <v>9</v>
      </c>
      <c r="F9" s="15" t="s">
        <v>10</v>
      </c>
      <c r="G9" s="1" t="s">
        <v>9</v>
      </c>
      <c r="H9" s="15" t="s">
        <v>10</v>
      </c>
      <c r="I9" s="15" t="s">
        <v>12</v>
      </c>
      <c r="J9" s="1" t="s">
        <v>9</v>
      </c>
      <c r="K9" s="17" t="s">
        <v>13</v>
      </c>
    </row>
    <row r="10" spans="2:11" x14ac:dyDescent="0.25">
      <c r="B10" s="14">
        <v>21.34</v>
      </c>
      <c r="C10" s="62">
        <v>2768.3</v>
      </c>
      <c r="E10">
        <v>-70</v>
      </c>
      <c r="F10" s="9">
        <v>0.470491803278689</v>
      </c>
      <c r="G10">
        <v>30</v>
      </c>
      <c r="H10" s="9">
        <v>0.63793860000000002</v>
      </c>
      <c r="I10" s="9">
        <v>4.4981222293073997E-2</v>
      </c>
      <c r="J10" s="13">
        <v>22</v>
      </c>
    </row>
    <row r="11" spans="2:11" x14ac:dyDescent="0.25">
      <c r="B11" s="14">
        <v>33.4</v>
      </c>
      <c r="C11" s="39">
        <v>1204.7</v>
      </c>
      <c r="E11">
        <v>-50</v>
      </c>
      <c r="F11" s="9">
        <v>0.49180327868852503</v>
      </c>
      <c r="G11">
        <v>33.33</v>
      </c>
      <c r="H11" s="9">
        <v>0.64</v>
      </c>
      <c r="I11" s="9">
        <v>4.9386524718850001E-2</v>
      </c>
      <c r="J11" s="13">
        <v>26</v>
      </c>
    </row>
    <row r="12" spans="2:11" x14ac:dyDescent="0.25">
      <c r="B12" s="14">
        <v>48.26</v>
      </c>
      <c r="C12" s="39">
        <v>1988.4</v>
      </c>
      <c r="E12">
        <v>-30</v>
      </c>
      <c r="F12" s="9">
        <v>0.515625</v>
      </c>
      <c r="G12">
        <v>40</v>
      </c>
      <c r="H12" s="9">
        <v>0.648484848484849</v>
      </c>
      <c r="I12" s="9">
        <v>5.5792552070747001E-2</v>
      </c>
      <c r="J12">
        <v>30</v>
      </c>
    </row>
    <row r="13" spans="2:11" x14ac:dyDescent="0.25">
      <c r="B13" s="14">
        <v>73.03</v>
      </c>
      <c r="C13" s="39">
        <v>517.68683444655096</v>
      </c>
      <c r="E13">
        <v>-10</v>
      </c>
      <c r="F13" s="9">
        <v>0.53593749999999996</v>
      </c>
      <c r="G13">
        <v>60</v>
      </c>
      <c r="H13" s="9">
        <v>0.67272727272727295</v>
      </c>
      <c r="I13" s="9">
        <v>6.8157960198156994E-2</v>
      </c>
      <c r="J13">
        <v>35</v>
      </c>
    </row>
    <row r="14" spans="2:11" x14ac:dyDescent="0.25">
      <c r="B14" s="14">
        <v>101.6</v>
      </c>
      <c r="C14" s="39">
        <v>238.7</v>
      </c>
      <c r="E14">
        <v>10</v>
      </c>
      <c r="F14" s="9">
        <v>0.5625</v>
      </c>
      <c r="G14">
        <v>80</v>
      </c>
      <c r="H14" s="16">
        <v>0.6925</v>
      </c>
      <c r="I14" s="9"/>
      <c r="J14">
        <v>40</v>
      </c>
    </row>
    <row r="15" spans="2:11" x14ac:dyDescent="0.25">
      <c r="B15" s="14">
        <v>141.30000000000001</v>
      </c>
      <c r="C15" s="39">
        <v>134.80000000000001</v>
      </c>
      <c r="E15">
        <v>26.19</v>
      </c>
      <c r="F15" s="9">
        <v>0.57936507936507897</v>
      </c>
      <c r="G15">
        <v>100</v>
      </c>
      <c r="H15" s="16">
        <v>0.71375</v>
      </c>
      <c r="I15" s="10">
        <f>(0.04938652471885+0.055792552070747)/2</f>
        <v>5.2589538394798505E-2</v>
      </c>
    </row>
    <row r="16" spans="2:11" x14ac:dyDescent="0.25">
      <c r="B16" s="14">
        <v>219.08</v>
      </c>
      <c r="C16" s="39">
        <v>157.1</v>
      </c>
      <c r="E16">
        <v>30</v>
      </c>
      <c r="F16" s="18">
        <v>0.57912828710274999</v>
      </c>
      <c r="G16">
        <v>120</v>
      </c>
      <c r="H16" s="16">
        <v>0.73187500000000005</v>
      </c>
    </row>
    <row r="17" spans="2:10" x14ac:dyDescent="0.25">
      <c r="B17" s="14">
        <v>323.85000000000002</v>
      </c>
      <c r="C17" s="39">
        <v>432.47</v>
      </c>
      <c r="G17">
        <v>140</v>
      </c>
      <c r="H17" s="16">
        <v>0.75124999999999997</v>
      </c>
    </row>
    <row r="18" spans="2:10" x14ac:dyDescent="0.25">
      <c r="B18" s="14">
        <v>26.67</v>
      </c>
      <c r="C18" s="39">
        <v>1114.8599999999999</v>
      </c>
      <c r="G18">
        <v>160</v>
      </c>
      <c r="H18" s="16">
        <v>0.76984615384615396</v>
      </c>
    </row>
    <row r="19" spans="2:10" x14ac:dyDescent="0.25">
      <c r="B19" s="14">
        <v>42.16</v>
      </c>
      <c r="C19" s="39">
        <v>2211.83</v>
      </c>
      <c r="D19" s="9"/>
      <c r="G19">
        <v>180</v>
      </c>
      <c r="H19" s="16">
        <v>0.78830769230769204</v>
      </c>
      <c r="I19" s="8"/>
    </row>
    <row r="20" spans="2:10" x14ac:dyDescent="0.25">
      <c r="B20" s="14">
        <v>60.33</v>
      </c>
      <c r="C20" s="39">
        <v>530.41999999999996</v>
      </c>
      <c r="G20">
        <v>196.46</v>
      </c>
      <c r="H20" s="16">
        <v>0.8075</v>
      </c>
    </row>
    <row r="21" spans="2:10" x14ac:dyDescent="0.25">
      <c r="B21" s="14">
        <v>88.9</v>
      </c>
      <c r="C21" s="39">
        <v>261.39999999999998</v>
      </c>
      <c r="J21" s="14"/>
    </row>
    <row r="22" spans="2:10" x14ac:dyDescent="0.25">
      <c r="B22" s="14">
        <v>114.3</v>
      </c>
      <c r="C22" s="39">
        <v>163.01</v>
      </c>
    </row>
    <row r="23" spans="2:10" x14ac:dyDescent="0.25">
      <c r="B23" s="14">
        <v>168.28</v>
      </c>
      <c r="C23" s="39">
        <v>157.47</v>
      </c>
      <c r="H23" s="1" t="s">
        <v>16</v>
      </c>
      <c r="I23" s="1" t="s">
        <v>15</v>
      </c>
    </row>
    <row r="24" spans="2:10" x14ac:dyDescent="0.25">
      <c r="B24" s="14">
        <v>273.05</v>
      </c>
      <c r="C24" s="39">
        <v>251.9</v>
      </c>
      <c r="H24">
        <v>10</v>
      </c>
      <c r="I24">
        <v>70.72</v>
      </c>
    </row>
    <row r="25" spans="2:10" x14ac:dyDescent="0.25">
      <c r="B25" s="35"/>
      <c r="C25" s="36"/>
      <c r="H25">
        <v>15</v>
      </c>
      <c r="I25">
        <v>106.2</v>
      </c>
    </row>
    <row r="26" spans="2:10" x14ac:dyDescent="0.25">
      <c r="B26" s="35"/>
      <c r="C26" s="36"/>
      <c r="H26">
        <v>20</v>
      </c>
      <c r="I26">
        <v>143.69999999999999</v>
      </c>
    </row>
    <row r="27" spans="2:10" x14ac:dyDescent="0.25">
      <c r="B27" s="35"/>
      <c r="C27" s="36"/>
      <c r="H27">
        <v>30</v>
      </c>
      <c r="I27">
        <v>215.4</v>
      </c>
    </row>
    <row r="28" spans="2:10" x14ac:dyDescent="0.25">
      <c r="B28" s="35"/>
      <c r="C28" s="36"/>
      <c r="H28">
        <v>35</v>
      </c>
      <c r="I28">
        <v>250.9</v>
      </c>
    </row>
    <row r="29" spans="2:10" x14ac:dyDescent="0.25">
      <c r="B29" s="35"/>
      <c r="C29" s="36"/>
      <c r="H29">
        <v>40</v>
      </c>
      <c r="I29">
        <v>286.35000000000002</v>
      </c>
    </row>
    <row r="30" spans="2:10" x14ac:dyDescent="0.25">
      <c r="B30" s="37"/>
      <c r="C30" s="38"/>
    </row>
    <row r="31" spans="2:10" x14ac:dyDescent="0.25">
      <c r="B31" s="35"/>
      <c r="C31" s="36"/>
    </row>
    <row r="32" spans="2:10" x14ac:dyDescent="0.25">
      <c r="B32" s="35"/>
      <c r="C32" s="36"/>
      <c r="F32" s="68" t="s">
        <v>17</v>
      </c>
      <c r="G32" s="68"/>
      <c r="H32" s="68"/>
      <c r="I32" s="68"/>
    </row>
    <row r="33" spans="2:35" ht="15.75" thickBot="1" x14ac:dyDescent="0.3">
      <c r="B33" s="35"/>
      <c r="C33" s="36"/>
      <c r="E33" s="29" t="s">
        <v>48</v>
      </c>
      <c r="F33" s="27" t="s">
        <v>37</v>
      </c>
      <c r="G33" s="30" t="s">
        <v>18</v>
      </c>
      <c r="H33" s="30" t="s">
        <v>19</v>
      </c>
      <c r="I33" s="25" t="s">
        <v>20</v>
      </c>
      <c r="J33" s="24" t="s">
        <v>31</v>
      </c>
      <c r="K33" s="25" t="s">
        <v>21</v>
      </c>
      <c r="L33" s="24" t="s">
        <v>22</v>
      </c>
      <c r="M33" s="24" t="s">
        <v>23</v>
      </c>
      <c r="N33" s="25" t="s">
        <v>24</v>
      </c>
      <c r="O33" s="24" t="s">
        <v>25</v>
      </c>
      <c r="P33" s="24" t="s">
        <v>26</v>
      </c>
      <c r="Q33" s="25" t="s">
        <v>27</v>
      </c>
      <c r="R33" s="24" t="s">
        <v>28</v>
      </c>
      <c r="S33" s="24" t="s">
        <v>29</v>
      </c>
      <c r="T33" s="24" t="s">
        <v>30</v>
      </c>
      <c r="U33" s="25" t="s">
        <v>32</v>
      </c>
      <c r="V33" s="24" t="s">
        <v>33</v>
      </c>
      <c r="W33" s="24" t="s">
        <v>34</v>
      </c>
      <c r="X33" s="24" t="s">
        <v>35</v>
      </c>
      <c r="Y33" s="24" t="s">
        <v>36</v>
      </c>
      <c r="Z33" s="24" t="s">
        <v>38</v>
      </c>
      <c r="AA33" s="24" t="s">
        <v>39</v>
      </c>
      <c r="AB33" s="24" t="s">
        <v>40</v>
      </c>
      <c r="AC33" s="24" t="s">
        <v>41</v>
      </c>
      <c r="AD33" s="24" t="s">
        <v>42</v>
      </c>
      <c r="AE33" s="24" t="s">
        <v>43</v>
      </c>
      <c r="AF33" s="24" t="s">
        <v>44</v>
      </c>
      <c r="AG33" s="24" t="s">
        <v>45</v>
      </c>
      <c r="AH33" s="24" t="s">
        <v>46</v>
      </c>
      <c r="AI33" s="24" t="s">
        <v>47</v>
      </c>
    </row>
    <row r="34" spans="2:35" ht="15.75" thickBot="1" x14ac:dyDescent="0.3">
      <c r="B34" s="14"/>
      <c r="C34" s="21"/>
      <c r="D34" s="29"/>
      <c r="E34" s="22" t="s">
        <v>49</v>
      </c>
      <c r="F34" s="31" t="s">
        <v>1</v>
      </c>
      <c r="G34" s="67" t="s">
        <v>66</v>
      </c>
      <c r="H34" s="42">
        <f>IF(I34=1,VLOOKUP(G34,G35:H60,2,FALSE),SUM(I35:I60))</f>
        <v>5.6486308952543141</v>
      </c>
      <c r="I34" s="23">
        <f>COUNTIF(G35:G60,G34)</f>
        <v>0</v>
      </c>
      <c r="J34" s="1">
        <f>IF(OR($G34-$G$35=0,AND($G$35=0,$H$35=0)),1,$G34-$G$35)</f>
        <v>66.06</v>
      </c>
      <c r="K34" s="1">
        <f>IF(OR($G34-$G$36=0,AND($G$36=0,$H$36=0)),1,$G34-$G$36)</f>
        <v>62.629999999999995</v>
      </c>
      <c r="L34" s="1">
        <f>IF(OR($G34-$G$37=0,AND($G$37=0,$H$37=0)),1,$G34-$G$37)</f>
        <v>59.199999999999996</v>
      </c>
      <c r="M34" s="1">
        <f>IF(OR($G34-$G$38=0,AND($G$38=0,$H$38=0)),1,$G34-$G$38)</f>
        <v>55.009999999999991</v>
      </c>
      <c r="N34" s="1">
        <f>IF(OR($G34-$G$39=0,AND($G$39=0,$H$39=0)),1,$G34-$G$39)</f>
        <v>49.679999999999993</v>
      </c>
      <c r="O34" s="1">
        <f>IF(OR($G34-$G$40=0,AND($G$40=0,$H$40=0)),1,$G34-$G$40)</f>
        <v>42.949999999999996</v>
      </c>
      <c r="P34" s="1">
        <f>IF(OR($G34-$G$41=0,AND($G$41=0,$H$41=0)),1,$G34-$G$41)</f>
        <v>34.19</v>
      </c>
      <c r="Q34" s="1">
        <f t="shared" ref="Q34:Q41" si="1">IF(OR($G34-$G$42=0,AND($G$42=0,$H$42=0)),1,$G34-$G$42)</f>
        <v>28.089999999999996</v>
      </c>
      <c r="R34" s="1">
        <f>IF(OR($G34-$G$43=0,AND($G$43=0,$H$43=0)),1,$G34-$G$43)</f>
        <v>16.019999999999996</v>
      </c>
      <c r="S34" s="1">
        <f>IF(OR($G34-$G$44=0,AND($G$44=0,$H$44=0)),1,$G34-$G$44)</f>
        <v>3.3199999999999932</v>
      </c>
      <c r="T34" s="1">
        <f t="shared" ref="T34:T44" si="2">IF(OR($G34-$G$45=0,AND($G$45=0,$H$45=0)),1,$G34-$G$45)</f>
        <v>-12.550000000000011</v>
      </c>
      <c r="U34" s="1">
        <f t="shared" ref="U34:U45" si="3">IF(OR($G34-$G$46=0,AND($G$46=0,$H$46=0)),1,$G34-$G$46)</f>
        <v>-25.25</v>
      </c>
      <c r="V34" s="1">
        <f t="shared" ref="V34:V46" si="4">IF(OR($G34-$G$47=0,AND($G$47=0,$H$47=0)),1,$G34-$G$47)</f>
        <v>-37.950000000000003</v>
      </c>
      <c r="W34" s="1">
        <f t="shared" ref="W34:W47" si="5">IF(OR($G34-$G$48=0,AND($G$48=0,$H$48=0)),1,$G34-$G$48)</f>
        <v>-64.950000000000017</v>
      </c>
      <c r="X34" s="1">
        <f t="shared" ref="X34:X48" si="6">IF(OR($G34-$G$49=0,AND($G$49=0,$H$49=0)),1,$G34-$G$49)</f>
        <v>-91.93</v>
      </c>
      <c r="Y34" s="1">
        <f t="shared" ref="Y34:Y49" si="7">IF(OR($G34-$G$50=0,AND($G$50=0,$H$50=0)),1,$G34-$G$50)</f>
        <v>-142.73000000000002</v>
      </c>
      <c r="Z34" s="1">
        <f t="shared" ref="Z34:Z50" si="8">IF(OR($G34-$G$51=0,AND($G$51=0,$H$51=0)),1,$G34-$G$51)</f>
        <v>-196.70000000000002</v>
      </c>
      <c r="AA34" s="1">
        <f>IF(OR($G34-$G$52=0,AND($G$52=0,$H$52=0)),1,$G34-$G$52)</f>
        <v>-247.50000000000003</v>
      </c>
      <c r="AB34" s="1">
        <f>IF(OR($G34-$G$53=0,AND($G$53=0,$H$53=0)),1,$G34-$G$53)</f>
        <v>1</v>
      </c>
      <c r="AC34" s="1">
        <f>IF(OR($G34-$G$54=0,AND($G$54=0,$H$54=0)),1,$G34-$G$54)</f>
        <v>1</v>
      </c>
      <c r="AD34" s="1">
        <f>IF(OR($G34-$G$55=0,AND($G$55=0,$H$55=0)),1,$G34-$G$55)</f>
        <v>1</v>
      </c>
      <c r="AE34" s="1">
        <f>IF(OR($G34-$G$56=0,AND($G$56=0,$H$56=0)),1,$G34-$G$56)</f>
        <v>1</v>
      </c>
      <c r="AF34" s="1">
        <f>IF(OR($G34-$G$57=0,AND($G$57=0,$H$57=0)),1,$G34-$G$57)</f>
        <v>1</v>
      </c>
      <c r="AG34" s="1">
        <f>IF(OR($G34-$G$58=0,AND($G$58=0,$H$58=0)),1,$G34-$G$58)</f>
        <v>1</v>
      </c>
      <c r="AH34" s="1">
        <f>IF(OR($G34-$G$59=0,AND($G$59=0,$H$59=0)),1,$G34-$G$59)</f>
        <v>1</v>
      </c>
      <c r="AI34" s="1">
        <f>IF(OR($G34-$G$60=0,AND($G$60=0,$H$60=0)),1,$G34-$G$60)</f>
        <v>1</v>
      </c>
    </row>
    <row r="35" spans="2:35" x14ac:dyDescent="0.25">
      <c r="B35" s="14"/>
      <c r="C35" s="21"/>
      <c r="D35" s="14"/>
      <c r="E35" s="62"/>
      <c r="F35" s="31">
        <v>0</v>
      </c>
      <c r="G35" s="61">
        <v>10.29</v>
      </c>
      <c r="H35" s="65">
        <v>2.0491999999999999</v>
      </c>
      <c r="I35" s="33">
        <f>(H35*PRODUCT($J$34:$AI$34)/J34)/(PRODUCT(J35:AI35))</f>
        <v>-0.22866553795516789</v>
      </c>
      <c r="J35" s="26">
        <v>1</v>
      </c>
      <c r="K35" s="1">
        <f t="shared" ref="K35:K44" si="9">IF(OR($G35-$G$36=0,AND($G$36=0,$H$36=0)),1,$G35-$G$36)</f>
        <v>-3.4300000000000015</v>
      </c>
      <c r="L35" s="1">
        <f>IF(OR($G35-$G$37=0,AND($G$37=0,$H$37=0)),1,$G35-$G$37)</f>
        <v>-6.8599999999999994</v>
      </c>
      <c r="M35" s="1">
        <f t="shared" ref="M35:M60" si="10">IF(OR($G35-$G$38=0,AND($G$38=0,$H$38=0)),1,$G35-$G$38)</f>
        <v>-11.05</v>
      </c>
      <c r="N35" s="1">
        <f t="shared" ref="N35:N60" si="11">IF(OR($G35-$G$39=0,AND($G$39=0,$H$39=0)),1,$G35-$G$39)</f>
        <v>-16.380000000000003</v>
      </c>
      <c r="O35" s="1">
        <f t="shared" ref="O35:O60" si="12">IF(OR($G35-$G$40=0,AND($G$40=0,$H$40=0)),1,$G35-$G$40)</f>
        <v>-23.11</v>
      </c>
      <c r="P35" s="1">
        <f t="shared" ref="P35:P60" si="13">IF(OR($G35-$G$41=0,AND($G$41=0,$H$41=0)),1,$G35-$G$41)</f>
        <v>-31.869999999999997</v>
      </c>
      <c r="Q35" s="1">
        <f t="shared" si="1"/>
        <v>-37.97</v>
      </c>
      <c r="R35" s="1">
        <f t="shared" ref="R35:R60" si="14">IF(OR($G35-$G$43=0,AND($G$43=0,$H$43=0)),1,$G35-$G$43)</f>
        <v>-50.04</v>
      </c>
      <c r="S35" s="1">
        <f t="shared" ref="S35:S60" si="15">IF(OR($G35-$G$44=0,AND($G$44=0,$H$44=0)),1,$G35-$G$44)</f>
        <v>-62.74</v>
      </c>
      <c r="T35" s="1">
        <f t="shared" si="2"/>
        <v>-78.610000000000014</v>
      </c>
      <c r="U35" s="1">
        <f t="shared" si="3"/>
        <v>-91.31</v>
      </c>
      <c r="V35" s="1">
        <f t="shared" si="4"/>
        <v>-104.00999999999999</v>
      </c>
      <c r="W35" s="1">
        <f t="shared" si="5"/>
        <v>-131.01000000000002</v>
      </c>
      <c r="X35" s="1">
        <f t="shared" si="6"/>
        <v>-157.99</v>
      </c>
      <c r="Y35" s="1">
        <f t="shared" si="7"/>
        <v>-208.79000000000002</v>
      </c>
      <c r="Z35" s="1">
        <f t="shared" si="8"/>
        <v>-262.76</v>
      </c>
      <c r="AA35" s="1">
        <f t="shared" ref="AA35:AA60" si="16">IF(OR($G35-$G$52=0,AND($G$52=0,$H$52=0)),1,$G35-$G$52)</f>
        <v>-313.56</v>
      </c>
      <c r="AB35" s="1">
        <f t="shared" ref="AB35:AB60" si="17">IF(OR($G35-$G$53=0,AND($G$53=0,$H$53=0)),1,$G35-$G$53)</f>
        <v>1</v>
      </c>
      <c r="AC35" s="1">
        <f t="shared" ref="AC35:AC60" si="18">IF(OR($G35-$G$54=0,AND($G$54=0,$H$54=0)),1,$G35-$G$54)</f>
        <v>1</v>
      </c>
      <c r="AD35" s="1">
        <f t="shared" ref="AD35:AD60" si="19">IF(OR($G35-$G$55=0,AND($G$55=0,$H$55=0)),1,$G35-$G$55)</f>
        <v>1</v>
      </c>
      <c r="AE35" s="1">
        <f t="shared" ref="AE35:AE60" si="20">IF(OR($G35-$G$56=0,AND($G$56=0,$H$56=0)),1,$G35-$G$56)</f>
        <v>1</v>
      </c>
      <c r="AF35" s="1">
        <f t="shared" ref="AF35:AF60" si="21">IF(OR($G35-$G$57=0,AND($G$57=0,$H$57=0)),1,$G35-$G$57)</f>
        <v>1</v>
      </c>
      <c r="AG35" s="1">
        <f t="shared" ref="AG35:AG60" si="22">IF(OR($G35-$G$58=0,AND($G$58=0,$H$58=0)),1,$G35-$G$58)</f>
        <v>1</v>
      </c>
      <c r="AH35" s="1">
        <f t="shared" ref="AH35:AH60" si="23">IF(OR($G35-$G$59=0,AND($G$59=0,$H$59=0)),1,$G35-$G$59)</f>
        <v>1</v>
      </c>
      <c r="AI35" s="1">
        <f t="shared" ref="AI35:AI59" si="24">IF(OR($G35-$G$60=0,AND($G$60=0,$H$60=0)),1,$G35-$G$60)</f>
        <v>1</v>
      </c>
    </row>
    <row r="36" spans="2:35" x14ac:dyDescent="0.25">
      <c r="B36" s="14"/>
      <c r="C36" s="21"/>
      <c r="D36" s="14"/>
      <c r="E36" s="39"/>
      <c r="F36" s="31">
        <v>1</v>
      </c>
      <c r="G36" s="61">
        <v>13.72</v>
      </c>
      <c r="H36" s="65">
        <v>2.6285183333333331</v>
      </c>
      <c r="I36" s="33">
        <f>(H36*PRODUCT($J$34:$AI$34)/K34)/(PRODUCT(J36:AI36))</f>
        <v>2.290151043084355</v>
      </c>
      <c r="J36" s="1">
        <f t="shared" ref="J36:J60" si="25">IF(OR($G36-$G$35=0,AND($G$35=0,$H$35=0)),1,$G36-$G$35)</f>
        <v>3.4300000000000015</v>
      </c>
      <c r="K36" s="26">
        <v>1</v>
      </c>
      <c r="L36" s="1">
        <f>IF(OR($G36-$G$37=0,AND($G$37=0,$H$37=0)),1,$G36-$G$37)</f>
        <v>-3.4299999999999979</v>
      </c>
      <c r="M36" s="1">
        <f t="shared" si="10"/>
        <v>-7.6199999999999992</v>
      </c>
      <c r="N36" s="1">
        <f t="shared" si="11"/>
        <v>-12.950000000000001</v>
      </c>
      <c r="O36" s="1">
        <f t="shared" si="12"/>
        <v>-19.68</v>
      </c>
      <c r="P36" s="1">
        <f t="shared" si="13"/>
        <v>-28.439999999999998</v>
      </c>
      <c r="Q36" s="1">
        <f t="shared" si="1"/>
        <v>-34.54</v>
      </c>
      <c r="R36" s="1">
        <f t="shared" si="14"/>
        <v>-46.61</v>
      </c>
      <c r="S36" s="1">
        <f t="shared" si="15"/>
        <v>-59.31</v>
      </c>
      <c r="T36" s="1">
        <f t="shared" si="2"/>
        <v>-75.180000000000007</v>
      </c>
      <c r="U36" s="1">
        <f t="shared" si="3"/>
        <v>-87.88</v>
      </c>
      <c r="V36" s="1">
        <f t="shared" si="4"/>
        <v>-100.58</v>
      </c>
      <c r="W36" s="1">
        <f t="shared" si="5"/>
        <v>-127.58000000000001</v>
      </c>
      <c r="X36" s="1">
        <f t="shared" si="6"/>
        <v>-154.56</v>
      </c>
      <c r="Y36" s="1">
        <f t="shared" si="7"/>
        <v>-205.36</v>
      </c>
      <c r="Z36" s="1">
        <f t="shared" si="8"/>
        <v>-259.33</v>
      </c>
      <c r="AA36" s="1">
        <f t="shared" si="16"/>
        <v>-310.13</v>
      </c>
      <c r="AB36" s="1">
        <f t="shared" si="17"/>
        <v>1</v>
      </c>
      <c r="AC36" s="1">
        <f t="shared" si="18"/>
        <v>1</v>
      </c>
      <c r="AD36" s="1">
        <f t="shared" si="19"/>
        <v>1</v>
      </c>
      <c r="AE36" s="1">
        <f t="shared" si="20"/>
        <v>1</v>
      </c>
      <c r="AF36" s="1">
        <f t="shared" si="21"/>
        <v>1</v>
      </c>
      <c r="AG36" s="1">
        <f t="shared" si="22"/>
        <v>1</v>
      </c>
      <c r="AH36" s="1">
        <f t="shared" si="23"/>
        <v>1</v>
      </c>
      <c r="AI36" s="1">
        <f t="shared" si="24"/>
        <v>1</v>
      </c>
    </row>
    <row r="37" spans="2:35" x14ac:dyDescent="0.25">
      <c r="B37" s="14"/>
      <c r="C37" s="21"/>
      <c r="D37" s="14"/>
      <c r="E37" s="39"/>
      <c r="F37" s="31">
        <v>2</v>
      </c>
      <c r="G37" s="61">
        <v>17.149999999999999</v>
      </c>
      <c r="H37" s="65">
        <v>2.7349132291666671</v>
      </c>
      <c r="I37" s="33">
        <f>(H37*PRODUCT($J$34:$AI$34)/L34)/(PRODUCT(J37:AI37))</f>
        <v>-6.753493923841928</v>
      </c>
      <c r="J37" s="1">
        <f>IF(OR($G37-$G$35=0,AND($G$35=0,$H$35=0)),1,$G37-$G$35)</f>
        <v>6.8599999999999994</v>
      </c>
      <c r="K37" s="1">
        <f>IF(OR($G37-$G$36=0,AND($G$36=0,$H$36=0)),1,$G37-$G$36)</f>
        <v>3.4299999999999979</v>
      </c>
      <c r="L37" s="26">
        <v>1</v>
      </c>
      <c r="M37" s="1">
        <f>IF(OR($G37-$G$38=0,AND($G$38=0,$H$38=0)),1,$G37-$G$38)</f>
        <v>-4.1900000000000013</v>
      </c>
      <c r="N37" s="1">
        <f>IF(OR($G37-$G$39=0,AND($G$39=0,$H$39=0)),1,$G37-$G$39)</f>
        <v>-9.5200000000000031</v>
      </c>
      <c r="O37" s="1">
        <f>IF(OR($G37-$G$40=0,AND($G$40=0,$H$40=0)),1,$G37-$G$40)</f>
        <v>-16.25</v>
      </c>
      <c r="P37" s="1">
        <f>IF(OR($G37-$G$41=0,AND($G$41=0,$H$41=0)),1,$G37-$G$41)</f>
        <v>-25.009999999999998</v>
      </c>
      <c r="Q37" s="1">
        <f t="shared" si="1"/>
        <v>-31.11</v>
      </c>
      <c r="R37" s="1">
        <f>IF(OR($G37-$G$43=0,AND($G$43=0,$H$43=0)),1,$G37-$G$43)</f>
        <v>-43.18</v>
      </c>
      <c r="S37" s="1">
        <f>IF(OR($G37-$G$44=0,AND($G$44=0,$H$44=0)),1,$G37-$G$44)</f>
        <v>-55.88</v>
      </c>
      <c r="T37" s="1">
        <f t="shared" si="2"/>
        <v>-71.75</v>
      </c>
      <c r="U37" s="1">
        <f t="shared" si="3"/>
        <v>-84.449999999999989</v>
      </c>
      <c r="V37" s="1">
        <f t="shared" si="4"/>
        <v>-97.15</v>
      </c>
      <c r="W37" s="1">
        <f t="shared" si="5"/>
        <v>-124.15</v>
      </c>
      <c r="X37" s="1">
        <f t="shared" si="6"/>
        <v>-151.13</v>
      </c>
      <c r="Y37" s="1">
        <f t="shared" si="7"/>
        <v>-201.93</v>
      </c>
      <c r="Z37" s="1">
        <f t="shared" si="8"/>
        <v>-255.9</v>
      </c>
      <c r="AA37" s="1">
        <f>IF(OR($G37-$G$52=0,AND($G$52=0,$H$52=0)),1,$G37-$G$52)</f>
        <v>-306.70000000000005</v>
      </c>
      <c r="AB37" s="1">
        <f>IF(OR($G37-$G$53=0,AND($G$53=0,$H$53=0)),1,$G37-$G$53)</f>
        <v>1</v>
      </c>
      <c r="AC37" s="1">
        <f>IF(OR($G37-$G$54=0,AND($G$54=0,$H$54=0)),1,$G37-$G$54)</f>
        <v>1</v>
      </c>
      <c r="AD37" s="1">
        <f>IF(OR($G37-$G$55=0,AND($G$55=0,$H$55=0)),1,$G37-$G$55)</f>
        <v>1</v>
      </c>
      <c r="AE37" s="1">
        <f>IF(OR($G37-$G$56=0,AND($G$56=0,$H$56=0)),1,$G37-$G$56)</f>
        <v>1</v>
      </c>
      <c r="AF37" s="1">
        <f>IF(OR($G37-$G$57=0,AND($G$57=0,$H$57=0)),1,$G37-$G$57)</f>
        <v>1</v>
      </c>
      <c r="AG37" s="1">
        <f>IF(OR($G37-$G$58=0,AND($G$58=0,$H$58=0)),1,$G37-$G$58)</f>
        <v>1</v>
      </c>
      <c r="AH37" s="1">
        <f>IF(OR($G37-$G$59=0,AND($G$59=0,$H$59=0)),1,$G37-$G$59)</f>
        <v>1</v>
      </c>
      <c r="AI37" s="1">
        <f>IF(OR($G37-$G$60=0,AND($G$60=0,$H$60=0)),1,$G37-$G$60)</f>
        <v>1</v>
      </c>
    </row>
    <row r="38" spans="2:35" x14ac:dyDescent="0.25">
      <c r="B38" s="14"/>
      <c r="C38" s="21"/>
      <c r="D38" s="14"/>
      <c r="E38" s="39"/>
      <c r="F38" s="31">
        <v>3</v>
      </c>
      <c r="G38" s="61">
        <v>21.34</v>
      </c>
      <c r="H38" s="65">
        <v>2.8754344475806453</v>
      </c>
      <c r="I38" s="33">
        <f>(H38*PRODUCT($J$34:$AI$34)/M34)/(PRODUCT(J38:AI38))</f>
        <v>11.175655520894578</v>
      </c>
      <c r="J38" s="1">
        <f t="shared" si="25"/>
        <v>11.05</v>
      </c>
      <c r="K38" s="1">
        <f t="shared" si="9"/>
        <v>7.6199999999999992</v>
      </c>
      <c r="L38" s="1">
        <f t="shared" ref="L38:L60" si="26">IF(OR($G38-$G$37=0,AND($G$37=0,$H$37=0)),1,$G38-$G$37)</f>
        <v>4.1900000000000013</v>
      </c>
      <c r="M38" s="26">
        <v>1</v>
      </c>
      <c r="N38" s="1">
        <f t="shared" si="11"/>
        <v>-5.3300000000000018</v>
      </c>
      <c r="O38" s="1">
        <f t="shared" si="12"/>
        <v>-12.059999999999999</v>
      </c>
      <c r="P38" s="1">
        <f t="shared" si="13"/>
        <v>-20.819999999999997</v>
      </c>
      <c r="Q38" s="1">
        <f t="shared" si="1"/>
        <v>-26.919999999999998</v>
      </c>
      <c r="R38" s="1">
        <f t="shared" si="14"/>
        <v>-38.989999999999995</v>
      </c>
      <c r="S38" s="1">
        <f t="shared" si="15"/>
        <v>-51.69</v>
      </c>
      <c r="T38" s="1">
        <f t="shared" si="2"/>
        <v>-67.56</v>
      </c>
      <c r="U38" s="1">
        <f t="shared" si="3"/>
        <v>-80.259999999999991</v>
      </c>
      <c r="V38" s="1">
        <f t="shared" si="4"/>
        <v>-92.96</v>
      </c>
      <c r="W38" s="1">
        <f t="shared" si="5"/>
        <v>-119.96000000000001</v>
      </c>
      <c r="X38" s="1">
        <f t="shared" si="6"/>
        <v>-146.94</v>
      </c>
      <c r="Y38" s="1">
        <f t="shared" si="7"/>
        <v>-197.74</v>
      </c>
      <c r="Z38" s="1">
        <f t="shared" si="8"/>
        <v>-251.71</v>
      </c>
      <c r="AA38" s="1">
        <f t="shared" si="16"/>
        <v>-302.51000000000005</v>
      </c>
      <c r="AB38" s="1">
        <f t="shared" si="17"/>
        <v>1</v>
      </c>
      <c r="AC38" s="1">
        <f t="shared" si="18"/>
        <v>1</v>
      </c>
      <c r="AD38" s="1">
        <f t="shared" si="19"/>
        <v>1</v>
      </c>
      <c r="AE38" s="1">
        <f t="shared" si="20"/>
        <v>1</v>
      </c>
      <c r="AF38" s="1">
        <f t="shared" si="21"/>
        <v>1</v>
      </c>
      <c r="AG38" s="1">
        <f t="shared" si="22"/>
        <v>1</v>
      </c>
      <c r="AH38" s="1">
        <f t="shared" si="23"/>
        <v>1</v>
      </c>
      <c r="AI38" s="1">
        <f t="shared" si="24"/>
        <v>1</v>
      </c>
    </row>
    <row r="39" spans="2:35" x14ac:dyDescent="0.25">
      <c r="B39" s="14"/>
      <c r="C39" s="21"/>
      <c r="D39" s="14"/>
      <c r="E39" s="39"/>
      <c r="F39" s="31">
        <v>4</v>
      </c>
      <c r="G39" s="63">
        <v>26.67</v>
      </c>
      <c r="H39" s="65">
        <v>3.0375011346774197</v>
      </c>
      <c r="I39" s="33">
        <f>(H39*PRODUCT($J$34:$AI$34)/N34)/(PRODUCT(J39:AI39))</f>
        <v>-12.681943160511299</v>
      </c>
      <c r="J39" s="1">
        <f t="shared" si="25"/>
        <v>16.380000000000003</v>
      </c>
      <c r="K39" s="1">
        <f t="shared" si="9"/>
        <v>12.950000000000001</v>
      </c>
      <c r="L39" s="1">
        <f t="shared" si="26"/>
        <v>9.5200000000000031</v>
      </c>
      <c r="M39" s="1">
        <f t="shared" si="10"/>
        <v>5.3300000000000018</v>
      </c>
      <c r="N39" s="26">
        <v>1</v>
      </c>
      <c r="O39" s="1">
        <f t="shared" si="12"/>
        <v>-6.7299999999999969</v>
      </c>
      <c r="P39" s="1">
        <f t="shared" si="13"/>
        <v>-15.489999999999995</v>
      </c>
      <c r="Q39" s="1">
        <f t="shared" si="1"/>
        <v>-21.589999999999996</v>
      </c>
      <c r="R39" s="1">
        <f t="shared" si="14"/>
        <v>-33.659999999999997</v>
      </c>
      <c r="S39" s="1">
        <f t="shared" si="15"/>
        <v>-46.36</v>
      </c>
      <c r="T39" s="1">
        <f t="shared" si="2"/>
        <v>-62.230000000000004</v>
      </c>
      <c r="U39" s="1">
        <f t="shared" si="3"/>
        <v>-74.929999999999993</v>
      </c>
      <c r="V39" s="1">
        <f t="shared" si="4"/>
        <v>-87.63</v>
      </c>
      <c r="W39" s="1">
        <f t="shared" si="5"/>
        <v>-114.63000000000001</v>
      </c>
      <c r="X39" s="1">
        <f t="shared" si="6"/>
        <v>-141.61000000000001</v>
      </c>
      <c r="Y39" s="1">
        <f t="shared" si="7"/>
        <v>-192.41000000000003</v>
      </c>
      <c r="Z39" s="1">
        <f t="shared" si="8"/>
        <v>-246.38</v>
      </c>
      <c r="AA39" s="1">
        <f t="shared" si="16"/>
        <v>-297.18</v>
      </c>
      <c r="AB39" s="1">
        <f t="shared" si="17"/>
        <v>1</v>
      </c>
      <c r="AC39" s="1">
        <f t="shared" si="18"/>
        <v>1</v>
      </c>
      <c r="AD39" s="1">
        <f t="shared" si="19"/>
        <v>1</v>
      </c>
      <c r="AE39" s="1">
        <f t="shared" si="20"/>
        <v>1</v>
      </c>
      <c r="AF39" s="1">
        <f t="shared" si="21"/>
        <v>1</v>
      </c>
      <c r="AG39" s="1">
        <f t="shared" si="22"/>
        <v>1</v>
      </c>
      <c r="AH39" s="1">
        <f t="shared" si="23"/>
        <v>1</v>
      </c>
      <c r="AI39" s="1">
        <f t="shared" si="24"/>
        <v>1</v>
      </c>
    </row>
    <row r="40" spans="2:35" x14ac:dyDescent="0.25">
      <c r="B40" s="14"/>
      <c r="C40" s="21"/>
      <c r="D40" s="14"/>
      <c r="E40" s="39"/>
      <c r="F40" s="31">
        <v>5</v>
      </c>
      <c r="G40" s="63">
        <v>33.4</v>
      </c>
      <c r="H40" s="65">
        <v>2.8831412201612898</v>
      </c>
      <c r="I40" s="33">
        <f>(H40*PRODUCT($J$34:$AI$34)/O34)/(PRODUCT(J40:AI40))</f>
        <v>10.247040728930877</v>
      </c>
      <c r="J40" s="1">
        <f t="shared" si="25"/>
        <v>23.11</v>
      </c>
      <c r="K40" s="1">
        <f t="shared" si="9"/>
        <v>19.68</v>
      </c>
      <c r="L40" s="1">
        <f t="shared" si="26"/>
        <v>16.25</v>
      </c>
      <c r="M40" s="1">
        <f t="shared" si="10"/>
        <v>12.059999999999999</v>
      </c>
      <c r="N40" s="1">
        <f t="shared" si="11"/>
        <v>6.7299999999999969</v>
      </c>
      <c r="O40" s="26">
        <v>1</v>
      </c>
      <c r="P40" s="1">
        <f t="shared" si="13"/>
        <v>-8.759999999999998</v>
      </c>
      <c r="Q40" s="1">
        <f t="shared" si="1"/>
        <v>-14.86</v>
      </c>
      <c r="R40" s="1">
        <f t="shared" si="14"/>
        <v>-26.93</v>
      </c>
      <c r="S40" s="1">
        <f t="shared" si="15"/>
        <v>-39.630000000000003</v>
      </c>
      <c r="T40" s="1">
        <f t="shared" si="2"/>
        <v>-55.500000000000007</v>
      </c>
      <c r="U40" s="1">
        <f t="shared" si="3"/>
        <v>-68.199999999999989</v>
      </c>
      <c r="V40" s="1">
        <f t="shared" si="4"/>
        <v>-80.900000000000006</v>
      </c>
      <c r="W40" s="1">
        <f t="shared" si="5"/>
        <v>-107.9</v>
      </c>
      <c r="X40" s="1">
        <f t="shared" si="6"/>
        <v>-134.88</v>
      </c>
      <c r="Y40" s="1">
        <f t="shared" si="7"/>
        <v>-185.68</v>
      </c>
      <c r="Z40" s="1">
        <f t="shared" si="8"/>
        <v>-239.65</v>
      </c>
      <c r="AA40" s="1">
        <f t="shared" si="16"/>
        <v>-290.45000000000005</v>
      </c>
      <c r="AB40" s="1">
        <f t="shared" si="17"/>
        <v>1</v>
      </c>
      <c r="AC40" s="1">
        <f t="shared" si="18"/>
        <v>1</v>
      </c>
      <c r="AD40" s="1">
        <f t="shared" si="19"/>
        <v>1</v>
      </c>
      <c r="AE40" s="1">
        <f t="shared" si="20"/>
        <v>1</v>
      </c>
      <c r="AF40" s="1">
        <f t="shared" si="21"/>
        <v>1</v>
      </c>
      <c r="AG40" s="1">
        <f t="shared" si="22"/>
        <v>1</v>
      </c>
      <c r="AH40" s="1">
        <f t="shared" si="23"/>
        <v>1</v>
      </c>
      <c r="AI40" s="1">
        <f t="shared" si="24"/>
        <v>1</v>
      </c>
    </row>
    <row r="41" spans="2:35" x14ac:dyDescent="0.25">
      <c r="B41" s="14"/>
      <c r="C41" s="21"/>
      <c r="D41" s="14"/>
      <c r="E41" s="39"/>
      <c r="F41" s="31">
        <v>6</v>
      </c>
      <c r="G41" s="63">
        <v>42.16</v>
      </c>
      <c r="H41" s="65">
        <v>3.174295770967742</v>
      </c>
      <c r="I41" s="33">
        <f>(H41*PRODUCT($J$34:$AI$34)/P34)/(PRODUCT(J41:AI41))</f>
        <v>-10.766237361375861</v>
      </c>
      <c r="J41" s="1">
        <f t="shared" si="25"/>
        <v>31.869999999999997</v>
      </c>
      <c r="K41" s="1">
        <f t="shared" si="9"/>
        <v>28.439999999999998</v>
      </c>
      <c r="L41" s="1">
        <f t="shared" si="26"/>
        <v>25.009999999999998</v>
      </c>
      <c r="M41" s="1">
        <f t="shared" si="10"/>
        <v>20.819999999999997</v>
      </c>
      <c r="N41" s="1">
        <f t="shared" si="11"/>
        <v>15.489999999999995</v>
      </c>
      <c r="O41" s="1">
        <f t="shared" si="12"/>
        <v>8.759999999999998</v>
      </c>
      <c r="P41" s="26">
        <v>1</v>
      </c>
      <c r="Q41" s="1">
        <f t="shared" si="1"/>
        <v>-6.1000000000000014</v>
      </c>
      <c r="R41" s="1">
        <f t="shared" si="14"/>
        <v>-18.170000000000002</v>
      </c>
      <c r="S41" s="1">
        <f t="shared" si="15"/>
        <v>-30.870000000000005</v>
      </c>
      <c r="T41" s="1">
        <f t="shared" si="2"/>
        <v>-46.740000000000009</v>
      </c>
      <c r="U41" s="1">
        <f t="shared" si="3"/>
        <v>-59.44</v>
      </c>
      <c r="V41" s="1">
        <f t="shared" si="4"/>
        <v>-72.14</v>
      </c>
      <c r="W41" s="1">
        <f t="shared" si="5"/>
        <v>-99.140000000000015</v>
      </c>
      <c r="X41" s="1">
        <f t="shared" si="6"/>
        <v>-126.12</v>
      </c>
      <c r="Y41" s="1">
        <f t="shared" si="7"/>
        <v>-176.92000000000002</v>
      </c>
      <c r="Z41" s="1">
        <f t="shared" si="8"/>
        <v>-230.89000000000001</v>
      </c>
      <c r="AA41" s="1">
        <f t="shared" si="16"/>
        <v>-281.69000000000005</v>
      </c>
      <c r="AB41" s="1">
        <f t="shared" si="17"/>
        <v>1</v>
      </c>
      <c r="AC41" s="1">
        <f t="shared" si="18"/>
        <v>1</v>
      </c>
      <c r="AD41" s="1">
        <f t="shared" si="19"/>
        <v>1</v>
      </c>
      <c r="AE41" s="1">
        <f t="shared" si="20"/>
        <v>1</v>
      </c>
      <c r="AF41" s="1">
        <f t="shared" si="21"/>
        <v>1</v>
      </c>
      <c r="AG41" s="1">
        <f t="shared" si="22"/>
        <v>1</v>
      </c>
      <c r="AH41" s="1">
        <f t="shared" si="23"/>
        <v>1</v>
      </c>
      <c r="AI41" s="1">
        <f t="shared" si="24"/>
        <v>1</v>
      </c>
    </row>
    <row r="42" spans="2:35" x14ac:dyDescent="0.25">
      <c r="B42" s="14"/>
      <c r="C42" s="21"/>
      <c r="D42" s="14">
        <v>17.149999999999999</v>
      </c>
      <c r="E42" s="39">
        <v>118.65</v>
      </c>
      <c r="F42" s="31">
        <v>7</v>
      </c>
      <c r="G42" s="63">
        <v>48.26</v>
      </c>
      <c r="H42" s="65">
        <v>3.3736977822580654</v>
      </c>
      <c r="I42" s="33">
        <f>(H42*PRODUCT($J$34:$AI$34)/Q34)/(PRODUCT(J42:AI42))</f>
        <v>8.0945791397489533</v>
      </c>
      <c r="J42" s="1">
        <f>IF(OR($G42-$G$35=0,AND($G$35=0,$H$35=0)),1,$G42-$G$35)</f>
        <v>37.97</v>
      </c>
      <c r="K42" s="1">
        <f>IF(OR($G42-$G$36=0,AND($G$36=0,$H$36=0)),1,$G42-$G$36)</f>
        <v>34.54</v>
      </c>
      <c r="L42" s="1">
        <f t="shared" si="26"/>
        <v>31.11</v>
      </c>
      <c r="M42" s="1">
        <f>IF(OR($G42-$G$38=0,AND($G$38=0,$H$38=0)),1,$G42-$G$38)</f>
        <v>26.919999999999998</v>
      </c>
      <c r="N42" s="1">
        <f>IF(OR($G42-$G$39=0,AND($G$39=0,$H$39=0)),1,$G42-$G$39)</f>
        <v>21.589999999999996</v>
      </c>
      <c r="O42" s="1">
        <f>IF(OR($G42-$G$40=0,AND($G$40=0,$H$40=0)),1,$G42-$G$40)</f>
        <v>14.86</v>
      </c>
      <c r="P42" s="1">
        <f>IF(OR($G42-$G$41=0,AND($G$41=0,$H$41=0)),1,$G42-$G$41)</f>
        <v>6.1000000000000014</v>
      </c>
      <c r="Q42" s="26">
        <v>1</v>
      </c>
      <c r="R42" s="1">
        <f>IF(OR($G42-$G$43=0,AND($G$43=0,$H$43=0)),1,$G42-$G$43)</f>
        <v>-12.07</v>
      </c>
      <c r="S42" s="1">
        <f>IF(OR($G42-$G$44=0,AND($G$44=0,$H$44=0)),1,$G42-$G$44)</f>
        <v>-24.770000000000003</v>
      </c>
      <c r="T42" s="1">
        <f t="shared" si="2"/>
        <v>-40.640000000000008</v>
      </c>
      <c r="U42" s="1">
        <f t="shared" si="3"/>
        <v>-53.339999999999996</v>
      </c>
      <c r="V42" s="1">
        <f t="shared" si="4"/>
        <v>-66.039999999999992</v>
      </c>
      <c r="W42" s="1">
        <f t="shared" si="5"/>
        <v>-93.04000000000002</v>
      </c>
      <c r="X42" s="1">
        <f t="shared" si="6"/>
        <v>-120.02000000000001</v>
      </c>
      <c r="Y42" s="1">
        <f t="shared" si="7"/>
        <v>-170.82000000000002</v>
      </c>
      <c r="Z42" s="1">
        <f t="shared" si="8"/>
        <v>-224.79000000000002</v>
      </c>
      <c r="AA42" s="1">
        <f>IF(OR($G42-$G$52=0,AND($G$52=0,$H$52=0)),1,$G42-$G$52)</f>
        <v>-275.59000000000003</v>
      </c>
      <c r="AB42" s="1">
        <f>IF(OR($G42-$G$53=0,AND($G$53=0,$H$53=0)),1,$G42-$G$53)</f>
        <v>1</v>
      </c>
      <c r="AC42" s="1">
        <f>IF(OR($G42-$G$54=0,AND($G$54=0,$H$54=0)),1,$G42-$G$54)</f>
        <v>1</v>
      </c>
      <c r="AD42" s="1">
        <f>IF(OR($G42-$G$55=0,AND($G$55=0,$H$55=0)),1,$G42-$G$55)</f>
        <v>1</v>
      </c>
      <c r="AE42" s="1">
        <f>IF(OR($G42-$G$56=0,AND($G$56=0,$H$56=0)),1,$G42-$G$56)</f>
        <v>1</v>
      </c>
      <c r="AF42" s="1">
        <f>IF(OR($G42-$G$57=0,AND($G$57=0,$H$57=0)),1,$G42-$G$57)</f>
        <v>1</v>
      </c>
      <c r="AG42" s="1">
        <f>IF(OR($G42-$G$58=0,AND($G$58=0,$H$58=0)),1,$G42-$G$58)</f>
        <v>1</v>
      </c>
      <c r="AH42" s="1">
        <f>IF(OR($G42-$G$59=0,AND($G$59=0,$H$59=0)),1,$G42-$G$59)</f>
        <v>1</v>
      </c>
      <c r="AI42" s="1">
        <f>IF(OR($G42-$G$60=0,AND($G$60=0,$H$60=0)),1,$G42-$G$60)</f>
        <v>1</v>
      </c>
    </row>
    <row r="43" spans="2:35" x14ac:dyDescent="0.25">
      <c r="B43" s="14"/>
      <c r="C43" s="21"/>
      <c r="D43" s="14"/>
      <c r="E43" s="39"/>
      <c r="F43" s="31">
        <v>8</v>
      </c>
      <c r="G43" s="63">
        <v>60.33</v>
      </c>
      <c r="H43" s="65">
        <v>3.7612719532258057</v>
      </c>
      <c r="I43" s="33">
        <f>(H43*PRODUCT($J$34:$AI$34)/R34)/(PRODUCT(J43:AI43))</f>
        <v>-3.5056831920664093</v>
      </c>
      <c r="J43" s="1">
        <f t="shared" si="25"/>
        <v>50.04</v>
      </c>
      <c r="K43" s="1">
        <f t="shared" si="9"/>
        <v>46.61</v>
      </c>
      <c r="L43" s="1">
        <f t="shared" si="26"/>
        <v>43.18</v>
      </c>
      <c r="M43" s="1">
        <f t="shared" si="10"/>
        <v>38.989999999999995</v>
      </c>
      <c r="N43" s="1">
        <f t="shared" si="11"/>
        <v>33.659999999999997</v>
      </c>
      <c r="O43" s="1">
        <f t="shared" si="12"/>
        <v>26.93</v>
      </c>
      <c r="P43" s="1">
        <f t="shared" si="13"/>
        <v>18.170000000000002</v>
      </c>
      <c r="Q43" s="1">
        <f t="shared" ref="Q43:Q60" si="27">IF(OR($G43-$G$42=0,AND($G$42=0,$H$42=0)),1,$G43-$G$42)</f>
        <v>12.07</v>
      </c>
      <c r="R43" s="26">
        <v>1</v>
      </c>
      <c r="S43" s="1">
        <f t="shared" si="15"/>
        <v>-12.700000000000003</v>
      </c>
      <c r="T43" s="1">
        <f t="shared" si="2"/>
        <v>-28.570000000000007</v>
      </c>
      <c r="U43" s="1">
        <f t="shared" si="3"/>
        <v>-41.269999999999996</v>
      </c>
      <c r="V43" s="1">
        <f t="shared" si="4"/>
        <v>-53.97</v>
      </c>
      <c r="W43" s="1">
        <f t="shared" si="5"/>
        <v>-80.970000000000013</v>
      </c>
      <c r="X43" s="1">
        <f t="shared" si="6"/>
        <v>-107.95</v>
      </c>
      <c r="Y43" s="1">
        <f t="shared" si="7"/>
        <v>-158.75</v>
      </c>
      <c r="Z43" s="1">
        <f t="shared" si="8"/>
        <v>-212.72000000000003</v>
      </c>
      <c r="AA43" s="1">
        <f t="shared" si="16"/>
        <v>-263.52000000000004</v>
      </c>
      <c r="AB43" s="1">
        <f t="shared" si="17"/>
        <v>1</v>
      </c>
      <c r="AC43" s="1">
        <f t="shared" si="18"/>
        <v>1</v>
      </c>
      <c r="AD43" s="1">
        <f t="shared" si="19"/>
        <v>1</v>
      </c>
      <c r="AE43" s="1">
        <f t="shared" si="20"/>
        <v>1</v>
      </c>
      <c r="AF43" s="1">
        <f t="shared" si="21"/>
        <v>1</v>
      </c>
      <c r="AG43" s="1">
        <f t="shared" si="22"/>
        <v>1</v>
      </c>
      <c r="AH43" s="1">
        <f t="shared" si="23"/>
        <v>1</v>
      </c>
      <c r="AI43" s="1">
        <f t="shared" si="24"/>
        <v>1</v>
      </c>
    </row>
    <row r="44" spans="2:35" x14ac:dyDescent="0.25">
      <c r="B44" s="14"/>
      <c r="C44" s="21"/>
      <c r="D44" s="14"/>
      <c r="E44" s="39"/>
      <c r="F44" s="31">
        <v>9</v>
      </c>
      <c r="G44" s="63">
        <v>73.03</v>
      </c>
      <c r="H44" s="65">
        <v>5.6534104024193539</v>
      </c>
      <c r="I44" s="33">
        <f>(H44*PRODUCT($J$34:$AI$34)/S34)/(PRODUCT(J44:AI44))</f>
        <v>7.2975686782246925</v>
      </c>
      <c r="J44" s="1">
        <f t="shared" si="25"/>
        <v>62.74</v>
      </c>
      <c r="K44" s="1">
        <f t="shared" si="9"/>
        <v>59.31</v>
      </c>
      <c r="L44" s="1">
        <f t="shared" si="26"/>
        <v>55.88</v>
      </c>
      <c r="M44" s="1">
        <f t="shared" si="10"/>
        <v>51.69</v>
      </c>
      <c r="N44" s="1">
        <f t="shared" si="11"/>
        <v>46.36</v>
      </c>
      <c r="O44" s="1">
        <f t="shared" si="12"/>
        <v>39.630000000000003</v>
      </c>
      <c r="P44" s="1">
        <f t="shared" si="13"/>
        <v>30.870000000000005</v>
      </c>
      <c r="Q44" s="1">
        <f t="shared" si="27"/>
        <v>24.770000000000003</v>
      </c>
      <c r="R44" s="1">
        <f t="shared" si="14"/>
        <v>12.700000000000003</v>
      </c>
      <c r="S44" s="26">
        <v>1</v>
      </c>
      <c r="T44" s="1">
        <f t="shared" si="2"/>
        <v>-15.870000000000005</v>
      </c>
      <c r="U44" s="1">
        <f t="shared" si="3"/>
        <v>-28.569999999999993</v>
      </c>
      <c r="V44" s="1">
        <f t="shared" si="4"/>
        <v>-41.269999999999996</v>
      </c>
      <c r="W44" s="1">
        <f t="shared" si="5"/>
        <v>-68.27000000000001</v>
      </c>
      <c r="X44" s="1">
        <f t="shared" si="6"/>
        <v>-95.25</v>
      </c>
      <c r="Y44" s="1">
        <f t="shared" si="7"/>
        <v>-146.05000000000001</v>
      </c>
      <c r="Z44" s="1">
        <f t="shared" si="8"/>
        <v>-200.02</v>
      </c>
      <c r="AA44" s="1">
        <f t="shared" si="16"/>
        <v>-250.82000000000002</v>
      </c>
      <c r="AB44" s="1">
        <f t="shared" si="17"/>
        <v>1</v>
      </c>
      <c r="AC44" s="1">
        <f t="shared" si="18"/>
        <v>1</v>
      </c>
      <c r="AD44" s="1">
        <f t="shared" si="19"/>
        <v>1</v>
      </c>
      <c r="AE44" s="1">
        <f t="shared" si="20"/>
        <v>1</v>
      </c>
      <c r="AF44" s="1">
        <f t="shared" si="21"/>
        <v>1</v>
      </c>
      <c r="AG44" s="1">
        <f t="shared" si="22"/>
        <v>1</v>
      </c>
      <c r="AH44" s="1">
        <f t="shared" si="23"/>
        <v>1</v>
      </c>
      <c r="AI44" s="1">
        <f t="shared" si="24"/>
        <v>1</v>
      </c>
    </row>
    <row r="45" spans="2:35" x14ac:dyDescent="0.25">
      <c r="B45" s="14"/>
      <c r="C45" s="21"/>
      <c r="D45" s="14"/>
      <c r="E45" s="39"/>
      <c r="F45" s="31">
        <v>10</v>
      </c>
      <c r="G45" s="63">
        <v>88.9</v>
      </c>
      <c r="H45" s="65">
        <v>6.197626147580646</v>
      </c>
      <c r="I45" s="33">
        <f>(H45*PRODUCT($J$34:$AI$34)/T34)/(PRODUCT(J45:AI45))</f>
        <v>0.56185600195964913</v>
      </c>
      <c r="J45" s="1">
        <f t="shared" ref="J45:J51" si="28">IF(OR($G45-$G$35=0,AND($G$35=0,$H$35=0)),1,$G45-$G$35)</f>
        <v>78.610000000000014</v>
      </c>
      <c r="K45" s="1">
        <f t="shared" ref="K45:K51" si="29">IF(OR($G45-$G$36=0,AND($G$36=0,$H$36=0)),1,$G45-$G$36)</f>
        <v>75.180000000000007</v>
      </c>
      <c r="L45" s="1">
        <f t="shared" ref="L45:L51" si="30">IF(OR($G45-$G$37=0,AND($G$37=0,$H$37=0)),1,$G45-$G$37)</f>
        <v>71.75</v>
      </c>
      <c r="M45" s="1">
        <f t="shared" ref="M45:M51" si="31">IF(OR($G45-$G$38=0,AND($G$38=0,$H$38=0)),1,$G45-$G$38)</f>
        <v>67.56</v>
      </c>
      <c r="N45" s="1">
        <f t="shared" ref="N45:N51" si="32">IF(OR($G45-$G$39=0,AND($G$39=0,$H$39=0)),1,$G45-$G$39)</f>
        <v>62.230000000000004</v>
      </c>
      <c r="O45" s="1">
        <f t="shared" ref="O45:O51" si="33">IF(OR($G45-$G$40=0,AND($G$40=0,$H$40=0)),1,$G45-$G$40)</f>
        <v>55.500000000000007</v>
      </c>
      <c r="P45" s="1">
        <f t="shared" ref="P45:P51" si="34">IF(OR($G45-$G$41=0,AND($G$41=0,$H$41=0)),1,$G45-$G$41)</f>
        <v>46.740000000000009</v>
      </c>
      <c r="Q45" s="1">
        <f t="shared" ref="Q45:Q51" si="35">IF(OR($G45-$G$42=0,AND($G$42=0,$H$42=0)),1,$G45-$G$42)</f>
        <v>40.640000000000008</v>
      </c>
      <c r="R45" s="1">
        <f t="shared" ref="R45:R51" si="36">IF(OR($G45-$G$43=0,AND($G$43=0,$H$43=0)),1,$G45-$G$43)</f>
        <v>28.570000000000007</v>
      </c>
      <c r="S45" s="1">
        <f t="shared" ref="S45:S51" si="37">IF(OR($G45-$G$44=0,AND($G$44=0,$H$44=0)),1,$G45-$G$44)</f>
        <v>15.870000000000005</v>
      </c>
      <c r="T45" s="26">
        <v>1</v>
      </c>
      <c r="U45" s="1">
        <f t="shared" si="3"/>
        <v>-12.699999999999989</v>
      </c>
      <c r="V45" s="1">
        <f t="shared" si="4"/>
        <v>-25.399999999999991</v>
      </c>
      <c r="W45" s="1">
        <f t="shared" si="5"/>
        <v>-52.400000000000006</v>
      </c>
      <c r="X45" s="1">
        <f t="shared" si="6"/>
        <v>-79.38</v>
      </c>
      <c r="Y45" s="1">
        <f t="shared" si="7"/>
        <v>-130.18</v>
      </c>
      <c r="Z45" s="1">
        <f t="shared" si="8"/>
        <v>-184.15</v>
      </c>
      <c r="AA45" s="1">
        <f t="shared" ref="AA45:AA51" si="38">IF(OR($G45-$G$52=0,AND($G$52=0,$H$52=0)),1,$G45-$G$52)</f>
        <v>-234.95000000000002</v>
      </c>
      <c r="AB45" s="1">
        <f t="shared" ref="AB45:AB51" si="39">IF(OR($G45-$G$53=0,AND($G$53=0,$H$53=0)),1,$G45-$G$53)</f>
        <v>1</v>
      </c>
      <c r="AC45" s="1">
        <f t="shared" ref="AC45:AC51" si="40">IF(OR($G45-$G$54=0,AND($G$54=0,$H$54=0)),1,$G45-$G$54)</f>
        <v>1</v>
      </c>
      <c r="AD45" s="1">
        <f t="shared" ref="AD45:AD51" si="41">IF(OR($G45-$G$55=0,AND($G$55=0,$H$55=0)),1,$G45-$G$55)</f>
        <v>1</v>
      </c>
      <c r="AE45" s="1">
        <f t="shared" ref="AE45:AE51" si="42">IF(OR($G45-$G$56=0,AND($G$56=0,$H$56=0)),1,$G45-$G$56)</f>
        <v>1</v>
      </c>
      <c r="AF45" s="1">
        <f t="shared" ref="AF45:AF51" si="43">IF(OR($G45-$G$57=0,AND($G$57=0,$H$57=0)),1,$G45-$G$57)</f>
        <v>1</v>
      </c>
      <c r="AG45" s="1">
        <f t="shared" ref="AG45:AG51" si="44">IF(OR($G45-$G$58=0,AND($G$58=0,$H$58=0)),1,$G45-$G$58)</f>
        <v>1</v>
      </c>
      <c r="AH45" s="1">
        <f t="shared" ref="AH45:AH51" si="45">IF(OR($G45-$G$59=0,AND($G$59=0,$H$59=0)),1,$G45-$G$59)</f>
        <v>1</v>
      </c>
      <c r="AI45" s="1">
        <f t="shared" ref="AI45:AI51" si="46">IF(OR($G45-$G$60=0,AND($G$60=0,$H$60=0)),1,$G45-$G$60)</f>
        <v>1</v>
      </c>
    </row>
    <row r="46" spans="2:35" x14ac:dyDescent="0.25">
      <c r="B46" s="14"/>
      <c r="C46" s="21"/>
      <c r="D46" s="14"/>
      <c r="E46" s="39"/>
      <c r="F46" s="31">
        <v>11</v>
      </c>
      <c r="G46" s="63">
        <v>101.6</v>
      </c>
      <c r="H46" s="65">
        <v>6.4128280000000029</v>
      </c>
      <c r="I46" s="33">
        <f>(H46*PRODUCT($J$34:$AI$34)/U34)/(PRODUCT(J46:AI46))</f>
        <v>-9.3703605118596198E-2</v>
      </c>
      <c r="J46" s="1">
        <f t="shared" si="28"/>
        <v>91.31</v>
      </c>
      <c r="K46" s="1">
        <f t="shared" si="29"/>
        <v>87.88</v>
      </c>
      <c r="L46" s="1">
        <f t="shared" si="30"/>
        <v>84.449999999999989</v>
      </c>
      <c r="M46" s="1">
        <f t="shared" si="31"/>
        <v>80.259999999999991</v>
      </c>
      <c r="N46" s="1">
        <f t="shared" si="32"/>
        <v>74.929999999999993</v>
      </c>
      <c r="O46" s="1">
        <f t="shared" si="33"/>
        <v>68.199999999999989</v>
      </c>
      <c r="P46" s="1">
        <f t="shared" si="34"/>
        <v>59.44</v>
      </c>
      <c r="Q46" s="1">
        <f t="shared" si="35"/>
        <v>53.339999999999996</v>
      </c>
      <c r="R46" s="1">
        <f t="shared" si="36"/>
        <v>41.269999999999996</v>
      </c>
      <c r="S46" s="1">
        <f t="shared" si="37"/>
        <v>28.569999999999993</v>
      </c>
      <c r="T46" s="1">
        <f t="shared" ref="T46:T60" si="47">IF(OR($G46-$G$45=0,AND($G$45=0,$H$45=0)),1,$G46-$G$45)</f>
        <v>12.699999999999989</v>
      </c>
      <c r="U46" s="26">
        <v>1</v>
      </c>
      <c r="V46" s="1">
        <f t="shared" si="4"/>
        <v>-12.700000000000003</v>
      </c>
      <c r="W46" s="1">
        <f t="shared" si="5"/>
        <v>-39.700000000000017</v>
      </c>
      <c r="X46" s="1">
        <f t="shared" si="6"/>
        <v>-66.680000000000007</v>
      </c>
      <c r="Y46" s="1">
        <f t="shared" si="7"/>
        <v>-117.48000000000002</v>
      </c>
      <c r="Z46" s="1">
        <f t="shared" si="8"/>
        <v>-171.45000000000002</v>
      </c>
      <c r="AA46" s="1">
        <f t="shared" si="38"/>
        <v>-222.25000000000003</v>
      </c>
      <c r="AB46" s="1">
        <f t="shared" si="39"/>
        <v>1</v>
      </c>
      <c r="AC46" s="1">
        <f t="shared" si="40"/>
        <v>1</v>
      </c>
      <c r="AD46" s="1">
        <f t="shared" si="41"/>
        <v>1</v>
      </c>
      <c r="AE46" s="1">
        <f t="shared" si="42"/>
        <v>1</v>
      </c>
      <c r="AF46" s="1">
        <f t="shared" si="43"/>
        <v>1</v>
      </c>
      <c r="AG46" s="1">
        <f t="shared" si="44"/>
        <v>1</v>
      </c>
      <c r="AH46" s="1">
        <f t="shared" si="45"/>
        <v>1</v>
      </c>
      <c r="AI46" s="1">
        <f t="shared" si="46"/>
        <v>1</v>
      </c>
    </row>
    <row r="47" spans="2:35" x14ac:dyDescent="0.25">
      <c r="B47" s="14"/>
      <c r="C47" s="21"/>
      <c r="D47" s="14"/>
      <c r="E47" s="39"/>
      <c r="F47" s="31">
        <v>12</v>
      </c>
      <c r="G47" s="63">
        <v>114.3</v>
      </c>
      <c r="H47" s="65">
        <v>7.0607393572580621</v>
      </c>
      <c r="I47" s="33">
        <f>(H47*PRODUCT($J$34:$AI$34)/V34)/(PRODUCT(J47:AI47))</f>
        <v>1.1704587448078967E-2</v>
      </c>
      <c r="J47" s="1">
        <f t="shared" si="28"/>
        <v>104.00999999999999</v>
      </c>
      <c r="K47" s="1">
        <f t="shared" si="29"/>
        <v>100.58</v>
      </c>
      <c r="L47" s="1">
        <f t="shared" si="30"/>
        <v>97.15</v>
      </c>
      <c r="M47" s="1">
        <f t="shared" si="31"/>
        <v>92.96</v>
      </c>
      <c r="N47" s="1">
        <f t="shared" si="32"/>
        <v>87.63</v>
      </c>
      <c r="O47" s="1">
        <f t="shared" si="33"/>
        <v>80.900000000000006</v>
      </c>
      <c r="P47" s="1">
        <f t="shared" si="34"/>
        <v>72.14</v>
      </c>
      <c r="Q47" s="1">
        <f t="shared" si="35"/>
        <v>66.039999999999992</v>
      </c>
      <c r="R47" s="1">
        <f t="shared" si="36"/>
        <v>53.97</v>
      </c>
      <c r="S47" s="1">
        <f t="shared" si="37"/>
        <v>41.269999999999996</v>
      </c>
      <c r="T47" s="1">
        <f t="shared" si="47"/>
        <v>25.399999999999991</v>
      </c>
      <c r="U47" s="1">
        <f t="shared" ref="U47:U60" si="48">IF(OR($G47-$G$46=0,AND($G$46=0,$H$46=0)),1,$G47-$G$46)</f>
        <v>12.700000000000003</v>
      </c>
      <c r="V47" s="26">
        <v>1</v>
      </c>
      <c r="W47" s="1">
        <f t="shared" si="5"/>
        <v>-27.000000000000014</v>
      </c>
      <c r="X47" s="1">
        <f t="shared" si="6"/>
        <v>-53.980000000000004</v>
      </c>
      <c r="Y47" s="1">
        <f t="shared" si="7"/>
        <v>-104.78000000000002</v>
      </c>
      <c r="Z47" s="1">
        <f t="shared" si="8"/>
        <v>-158.75</v>
      </c>
      <c r="AA47" s="1">
        <f t="shared" si="38"/>
        <v>-209.55</v>
      </c>
      <c r="AB47" s="1">
        <f t="shared" si="39"/>
        <v>1</v>
      </c>
      <c r="AC47" s="1">
        <f t="shared" si="40"/>
        <v>1</v>
      </c>
      <c r="AD47" s="1">
        <f t="shared" si="41"/>
        <v>1</v>
      </c>
      <c r="AE47" s="1">
        <f t="shared" si="42"/>
        <v>1</v>
      </c>
      <c r="AF47" s="1">
        <f t="shared" si="43"/>
        <v>1</v>
      </c>
      <c r="AG47" s="1">
        <f t="shared" si="44"/>
        <v>1</v>
      </c>
      <c r="AH47" s="1">
        <f t="shared" si="45"/>
        <v>1</v>
      </c>
      <c r="AI47" s="1">
        <f t="shared" si="46"/>
        <v>1</v>
      </c>
    </row>
    <row r="48" spans="2:35" x14ac:dyDescent="0.25">
      <c r="B48" s="14"/>
      <c r="C48" s="21"/>
      <c r="D48" s="14"/>
      <c r="E48" s="39"/>
      <c r="F48" s="31">
        <v>13</v>
      </c>
      <c r="G48" s="63">
        <v>141.30000000000001</v>
      </c>
      <c r="H48" s="65">
        <v>8.0898140427419349</v>
      </c>
      <c r="I48" s="33">
        <f>(H48*PRODUCT($J$34:$AI$34)/W34)/(PRODUCT(J48:AI48))</f>
        <v>-2.0506782052315034E-4</v>
      </c>
      <c r="J48" s="1">
        <f t="shared" si="28"/>
        <v>131.01000000000002</v>
      </c>
      <c r="K48" s="1">
        <f t="shared" si="29"/>
        <v>127.58000000000001</v>
      </c>
      <c r="L48" s="1">
        <f t="shared" si="30"/>
        <v>124.15</v>
      </c>
      <c r="M48" s="1">
        <f t="shared" si="31"/>
        <v>119.96000000000001</v>
      </c>
      <c r="N48" s="1">
        <f t="shared" si="32"/>
        <v>114.63000000000001</v>
      </c>
      <c r="O48" s="1">
        <f t="shared" si="33"/>
        <v>107.9</v>
      </c>
      <c r="P48" s="1">
        <f t="shared" si="34"/>
        <v>99.140000000000015</v>
      </c>
      <c r="Q48" s="1">
        <f t="shared" si="35"/>
        <v>93.04000000000002</v>
      </c>
      <c r="R48" s="1">
        <f t="shared" si="36"/>
        <v>80.970000000000013</v>
      </c>
      <c r="S48" s="1">
        <f t="shared" si="37"/>
        <v>68.27000000000001</v>
      </c>
      <c r="T48" s="1">
        <f t="shared" si="47"/>
        <v>52.400000000000006</v>
      </c>
      <c r="U48" s="1">
        <f t="shared" si="48"/>
        <v>39.700000000000017</v>
      </c>
      <c r="V48" s="1">
        <f t="shared" ref="V48:V60" si="49">IF(OR($G48-$G$47=0,AND($G$47=0,$H$47=0)),1,$G48-$G$47)</f>
        <v>27.000000000000014</v>
      </c>
      <c r="W48" s="26">
        <v>1</v>
      </c>
      <c r="X48" s="1">
        <f t="shared" si="6"/>
        <v>-26.97999999999999</v>
      </c>
      <c r="Y48" s="1">
        <f t="shared" si="7"/>
        <v>-77.78</v>
      </c>
      <c r="Z48" s="1">
        <f t="shared" si="8"/>
        <v>-131.75</v>
      </c>
      <c r="AA48" s="1">
        <f t="shared" si="38"/>
        <v>-182.55</v>
      </c>
      <c r="AB48" s="1">
        <f t="shared" si="39"/>
        <v>1</v>
      </c>
      <c r="AC48" s="1">
        <f t="shared" si="40"/>
        <v>1</v>
      </c>
      <c r="AD48" s="1">
        <f t="shared" si="41"/>
        <v>1</v>
      </c>
      <c r="AE48" s="1">
        <f t="shared" si="42"/>
        <v>1</v>
      </c>
      <c r="AF48" s="1">
        <f t="shared" si="43"/>
        <v>1</v>
      </c>
      <c r="AG48" s="1">
        <f t="shared" si="44"/>
        <v>1</v>
      </c>
      <c r="AH48" s="1">
        <f t="shared" si="45"/>
        <v>1</v>
      </c>
      <c r="AI48" s="1">
        <f t="shared" si="46"/>
        <v>1</v>
      </c>
    </row>
    <row r="49" spans="2:35" x14ac:dyDescent="0.25">
      <c r="B49" s="14"/>
      <c r="C49" s="21"/>
      <c r="D49" s="14"/>
      <c r="E49" s="39"/>
      <c r="F49" s="31">
        <v>14</v>
      </c>
      <c r="G49" s="63">
        <v>168.28</v>
      </c>
      <c r="H49" s="65">
        <v>9.1373596508064523</v>
      </c>
      <c r="I49" s="33">
        <f>(H49*PRODUCT($J$34:$AI$34)/X34)/(PRODUCT(J49:AI49))</f>
        <v>7.0778275169384114E-6</v>
      </c>
      <c r="J49" s="1">
        <f t="shared" si="28"/>
        <v>157.99</v>
      </c>
      <c r="K49" s="1">
        <f t="shared" si="29"/>
        <v>154.56</v>
      </c>
      <c r="L49" s="1">
        <f t="shared" si="30"/>
        <v>151.13</v>
      </c>
      <c r="M49" s="1">
        <f t="shared" si="31"/>
        <v>146.94</v>
      </c>
      <c r="N49" s="1">
        <f t="shared" si="32"/>
        <v>141.61000000000001</v>
      </c>
      <c r="O49" s="1">
        <f t="shared" si="33"/>
        <v>134.88</v>
      </c>
      <c r="P49" s="1">
        <f t="shared" si="34"/>
        <v>126.12</v>
      </c>
      <c r="Q49" s="1">
        <f t="shared" si="35"/>
        <v>120.02000000000001</v>
      </c>
      <c r="R49" s="1">
        <f t="shared" si="36"/>
        <v>107.95</v>
      </c>
      <c r="S49" s="1">
        <f t="shared" si="37"/>
        <v>95.25</v>
      </c>
      <c r="T49" s="1">
        <f t="shared" si="47"/>
        <v>79.38</v>
      </c>
      <c r="U49" s="1">
        <f t="shared" si="48"/>
        <v>66.680000000000007</v>
      </c>
      <c r="V49" s="1">
        <f t="shared" si="49"/>
        <v>53.980000000000004</v>
      </c>
      <c r="W49" s="1">
        <f t="shared" ref="W49:W60" si="50">IF(OR($G49-$G$48=0,AND($G$48=0,$H$48=0)),1,$G49-$G$48)</f>
        <v>26.97999999999999</v>
      </c>
      <c r="X49" s="26">
        <v>1</v>
      </c>
      <c r="Y49" s="1">
        <f t="shared" si="7"/>
        <v>-50.800000000000011</v>
      </c>
      <c r="Z49" s="1">
        <f t="shared" si="8"/>
        <v>-104.77000000000001</v>
      </c>
      <c r="AA49" s="1">
        <f t="shared" si="38"/>
        <v>-155.57000000000002</v>
      </c>
      <c r="AB49" s="1">
        <f t="shared" si="39"/>
        <v>1</v>
      </c>
      <c r="AC49" s="1">
        <f t="shared" si="40"/>
        <v>1</v>
      </c>
      <c r="AD49" s="1">
        <f t="shared" si="41"/>
        <v>1</v>
      </c>
      <c r="AE49" s="1">
        <f t="shared" si="42"/>
        <v>1</v>
      </c>
      <c r="AF49" s="1">
        <f t="shared" si="43"/>
        <v>1</v>
      </c>
      <c r="AG49" s="1">
        <f t="shared" si="44"/>
        <v>1</v>
      </c>
      <c r="AH49" s="1">
        <f t="shared" si="45"/>
        <v>1</v>
      </c>
      <c r="AI49" s="1">
        <f t="shared" si="46"/>
        <v>1</v>
      </c>
    </row>
    <row r="50" spans="2:35" x14ac:dyDescent="0.25">
      <c r="B50" s="14"/>
      <c r="C50" s="21"/>
      <c r="D50" s="64"/>
      <c r="E50" s="39"/>
      <c r="F50" s="31">
        <v>15</v>
      </c>
      <c r="G50" s="61">
        <v>219.08</v>
      </c>
      <c r="H50" s="66">
        <v>10.331838242741938</v>
      </c>
      <c r="I50" s="33">
        <f>(H50*PRODUCT($J$34:$AI$34)/Y34)/(PRODUCT(J50:AI50))</f>
        <v>-3.4565173491420356E-8</v>
      </c>
      <c r="J50" s="1">
        <f t="shared" si="28"/>
        <v>208.79000000000002</v>
      </c>
      <c r="K50" s="1">
        <f t="shared" si="29"/>
        <v>205.36</v>
      </c>
      <c r="L50" s="1">
        <f t="shared" si="30"/>
        <v>201.93</v>
      </c>
      <c r="M50" s="1">
        <f t="shared" si="31"/>
        <v>197.74</v>
      </c>
      <c r="N50" s="1">
        <f t="shared" si="32"/>
        <v>192.41000000000003</v>
      </c>
      <c r="O50" s="1">
        <f t="shared" si="33"/>
        <v>185.68</v>
      </c>
      <c r="P50" s="1">
        <f t="shared" si="34"/>
        <v>176.92000000000002</v>
      </c>
      <c r="Q50" s="1">
        <f t="shared" si="35"/>
        <v>170.82000000000002</v>
      </c>
      <c r="R50" s="1">
        <f t="shared" si="36"/>
        <v>158.75</v>
      </c>
      <c r="S50" s="1">
        <f t="shared" si="37"/>
        <v>146.05000000000001</v>
      </c>
      <c r="T50" s="1">
        <f t="shared" si="47"/>
        <v>130.18</v>
      </c>
      <c r="U50" s="1">
        <f t="shared" si="48"/>
        <v>117.48000000000002</v>
      </c>
      <c r="V50" s="1">
        <f t="shared" si="49"/>
        <v>104.78000000000002</v>
      </c>
      <c r="W50" s="1">
        <f t="shared" si="50"/>
        <v>77.78</v>
      </c>
      <c r="X50" s="1">
        <f t="shared" ref="X50:X60" si="51">IF(OR($G50-$G$49=0,AND($G$49=0,$H$49=0)),1,$G50-$G$49)</f>
        <v>50.800000000000011</v>
      </c>
      <c r="Y50" s="26">
        <v>1</v>
      </c>
      <c r="Z50" s="1">
        <f t="shared" si="8"/>
        <v>-53.97</v>
      </c>
      <c r="AA50" s="1">
        <f t="shared" si="38"/>
        <v>-104.77000000000001</v>
      </c>
      <c r="AB50" s="1">
        <f t="shared" si="39"/>
        <v>1</v>
      </c>
      <c r="AC50" s="1">
        <f t="shared" si="40"/>
        <v>1</v>
      </c>
      <c r="AD50" s="1">
        <f t="shared" si="41"/>
        <v>1</v>
      </c>
      <c r="AE50" s="1">
        <f t="shared" si="42"/>
        <v>1</v>
      </c>
      <c r="AF50" s="1">
        <f t="shared" si="43"/>
        <v>1</v>
      </c>
      <c r="AG50" s="1">
        <f t="shared" si="44"/>
        <v>1</v>
      </c>
      <c r="AH50" s="1">
        <f t="shared" si="45"/>
        <v>1</v>
      </c>
      <c r="AI50" s="1">
        <f t="shared" si="46"/>
        <v>1</v>
      </c>
    </row>
    <row r="51" spans="2:35" x14ac:dyDescent="0.25">
      <c r="B51" s="14"/>
      <c r="C51" s="21"/>
      <c r="E51" s="39"/>
      <c r="F51" s="31">
        <v>16</v>
      </c>
      <c r="G51" s="61">
        <v>273.05</v>
      </c>
      <c r="H51" s="66">
        <v>11.536663670161289</v>
      </c>
      <c r="I51" s="33">
        <f>(H51*PRODUCT($J$34:$AI$34)/Z34)/(PRODUCT(J51:AI51))</f>
        <v>3.9586615449172257E-10</v>
      </c>
      <c r="J51" s="1">
        <f t="shared" si="28"/>
        <v>262.76</v>
      </c>
      <c r="K51" s="1">
        <f t="shared" si="29"/>
        <v>259.33</v>
      </c>
      <c r="L51" s="1">
        <f t="shared" si="30"/>
        <v>255.9</v>
      </c>
      <c r="M51" s="1">
        <f t="shared" si="31"/>
        <v>251.71</v>
      </c>
      <c r="N51" s="1">
        <f t="shared" si="32"/>
        <v>246.38</v>
      </c>
      <c r="O51" s="1">
        <f t="shared" si="33"/>
        <v>239.65</v>
      </c>
      <c r="P51" s="1">
        <f t="shared" si="34"/>
        <v>230.89000000000001</v>
      </c>
      <c r="Q51" s="1">
        <f t="shared" si="35"/>
        <v>224.79000000000002</v>
      </c>
      <c r="R51" s="1">
        <f t="shared" si="36"/>
        <v>212.72000000000003</v>
      </c>
      <c r="S51" s="1">
        <f t="shared" si="37"/>
        <v>200.02</v>
      </c>
      <c r="T51" s="1">
        <f t="shared" si="47"/>
        <v>184.15</v>
      </c>
      <c r="U51" s="1">
        <f t="shared" si="48"/>
        <v>171.45000000000002</v>
      </c>
      <c r="V51" s="1">
        <f t="shared" si="49"/>
        <v>158.75</v>
      </c>
      <c r="W51" s="1">
        <f t="shared" si="50"/>
        <v>131.75</v>
      </c>
      <c r="X51" s="1">
        <f t="shared" si="51"/>
        <v>104.77000000000001</v>
      </c>
      <c r="Y51" s="1">
        <f t="shared" ref="Y51:Y60" si="52">IF(OR($G51-$G$50=0,AND($G$50=0,$H$50=0)),1,$G51-$G$50)</f>
        <v>53.97</v>
      </c>
      <c r="Z51" s="26">
        <v>1</v>
      </c>
      <c r="AA51" s="1">
        <f t="shared" si="38"/>
        <v>-50.800000000000011</v>
      </c>
      <c r="AB51" s="1">
        <f t="shared" si="39"/>
        <v>1</v>
      </c>
      <c r="AC51" s="1">
        <f t="shared" si="40"/>
        <v>1</v>
      </c>
      <c r="AD51" s="1">
        <f t="shared" si="41"/>
        <v>1</v>
      </c>
      <c r="AE51" s="1">
        <f t="shared" si="42"/>
        <v>1</v>
      </c>
      <c r="AF51" s="1">
        <f t="shared" si="43"/>
        <v>1</v>
      </c>
      <c r="AG51" s="1">
        <f t="shared" si="44"/>
        <v>1</v>
      </c>
      <c r="AH51" s="1">
        <f t="shared" si="45"/>
        <v>1</v>
      </c>
      <c r="AI51" s="1">
        <f t="shared" si="46"/>
        <v>1</v>
      </c>
    </row>
    <row r="52" spans="2:35" x14ac:dyDescent="0.25">
      <c r="B52" s="14"/>
      <c r="C52" s="21"/>
      <c r="E52" s="39"/>
      <c r="F52" s="31">
        <v>17</v>
      </c>
      <c r="G52" s="61">
        <v>323.85000000000002</v>
      </c>
      <c r="H52" s="66">
        <v>11.822233732258063</v>
      </c>
      <c r="I52" s="33">
        <f>(H52*PRODUCT($J$34:$AI$34)/AA34)/(PRODUCT(J52:AI52))</f>
        <v>-5.2956616525738284E-12</v>
      </c>
      <c r="J52" s="1">
        <f t="shared" si="25"/>
        <v>313.56</v>
      </c>
      <c r="K52" s="1">
        <f t="shared" ref="K52:K60" si="53">IF(OR($G52-$G$36=0,AND($G$36=0,$H$36=0)),1,$G52-$G$36)</f>
        <v>310.13</v>
      </c>
      <c r="L52" s="1">
        <f t="shared" si="26"/>
        <v>306.70000000000005</v>
      </c>
      <c r="M52" s="1">
        <f t="shared" si="10"/>
        <v>302.51000000000005</v>
      </c>
      <c r="N52" s="1">
        <f t="shared" si="11"/>
        <v>297.18</v>
      </c>
      <c r="O52" s="1">
        <f t="shared" si="12"/>
        <v>290.45000000000005</v>
      </c>
      <c r="P52" s="1">
        <f t="shared" si="13"/>
        <v>281.69000000000005</v>
      </c>
      <c r="Q52" s="1">
        <f t="shared" si="27"/>
        <v>275.59000000000003</v>
      </c>
      <c r="R52" s="1">
        <f t="shared" si="14"/>
        <v>263.52000000000004</v>
      </c>
      <c r="S52" s="1">
        <f t="shared" si="15"/>
        <v>250.82000000000002</v>
      </c>
      <c r="T52" s="1">
        <f t="shared" si="47"/>
        <v>234.95000000000002</v>
      </c>
      <c r="U52" s="1">
        <f t="shared" si="48"/>
        <v>222.25000000000003</v>
      </c>
      <c r="V52" s="1">
        <f t="shared" si="49"/>
        <v>209.55</v>
      </c>
      <c r="W52" s="1">
        <f t="shared" si="50"/>
        <v>182.55</v>
      </c>
      <c r="X52" s="1">
        <f t="shared" si="51"/>
        <v>155.57000000000002</v>
      </c>
      <c r="Y52" s="1">
        <f t="shared" si="52"/>
        <v>104.77000000000001</v>
      </c>
      <c r="Z52" s="1">
        <f t="shared" ref="Z52:Z60" si="54">IF(OR($G52-$G$51=0,AND($G$51=0,$H$51=0)),1,$G52-$G$51)</f>
        <v>50.800000000000011</v>
      </c>
      <c r="AA52" s="26">
        <v>1</v>
      </c>
      <c r="AB52" s="1">
        <f t="shared" si="17"/>
        <v>1</v>
      </c>
      <c r="AC52" s="1">
        <f t="shared" si="18"/>
        <v>1</v>
      </c>
      <c r="AD52" s="1">
        <f t="shared" si="19"/>
        <v>1</v>
      </c>
      <c r="AE52" s="1">
        <f t="shared" si="20"/>
        <v>1</v>
      </c>
      <c r="AF52" s="1">
        <f t="shared" si="21"/>
        <v>1</v>
      </c>
      <c r="AG52" s="1">
        <f t="shared" si="22"/>
        <v>1</v>
      </c>
      <c r="AH52" s="1">
        <f t="shared" si="23"/>
        <v>1</v>
      </c>
      <c r="AI52" s="1">
        <f t="shared" si="24"/>
        <v>1</v>
      </c>
    </row>
    <row r="53" spans="2:35" x14ac:dyDescent="0.25">
      <c r="B53" s="14"/>
      <c r="C53" s="21"/>
      <c r="E53" s="39"/>
      <c r="F53" s="31">
        <v>18</v>
      </c>
      <c r="G53" s="61"/>
      <c r="H53" s="61"/>
      <c r="I53" s="33">
        <f>(H53*PRODUCT($J$34:$AI$34)/AB34)/(PRODUCT(J53:AI53))</f>
        <v>0</v>
      </c>
      <c r="J53" s="1">
        <f t="shared" si="25"/>
        <v>-10.29</v>
      </c>
      <c r="K53" s="1">
        <f t="shared" si="53"/>
        <v>-13.72</v>
      </c>
      <c r="L53" s="1">
        <f t="shared" si="26"/>
        <v>-17.149999999999999</v>
      </c>
      <c r="M53" s="1">
        <f t="shared" si="10"/>
        <v>-21.34</v>
      </c>
      <c r="N53" s="1">
        <f t="shared" si="11"/>
        <v>-26.67</v>
      </c>
      <c r="O53" s="1">
        <f t="shared" si="12"/>
        <v>-33.4</v>
      </c>
      <c r="P53" s="1">
        <f t="shared" si="13"/>
        <v>-42.16</v>
      </c>
      <c r="Q53" s="1">
        <f t="shared" si="27"/>
        <v>-48.26</v>
      </c>
      <c r="R53" s="1">
        <f t="shared" si="14"/>
        <v>-60.33</v>
      </c>
      <c r="S53" s="1">
        <f t="shared" si="15"/>
        <v>-73.03</v>
      </c>
      <c r="T53" s="1">
        <f t="shared" si="47"/>
        <v>-88.9</v>
      </c>
      <c r="U53" s="1">
        <f t="shared" si="48"/>
        <v>-101.6</v>
      </c>
      <c r="V53" s="1">
        <f t="shared" si="49"/>
        <v>-114.3</v>
      </c>
      <c r="W53" s="1">
        <f t="shared" si="50"/>
        <v>-141.30000000000001</v>
      </c>
      <c r="X53" s="1">
        <f t="shared" si="51"/>
        <v>-168.28</v>
      </c>
      <c r="Y53" s="1">
        <f t="shared" si="52"/>
        <v>-219.08</v>
      </c>
      <c r="Z53" s="1">
        <f t="shared" si="54"/>
        <v>-273.05</v>
      </c>
      <c r="AA53" s="1">
        <f>IF(OR($G53-$G$52=0,AND($G$52=0,$H$52=0)),1,$G53-$G$52)</f>
        <v>-323.85000000000002</v>
      </c>
      <c r="AB53" s="26">
        <v>1</v>
      </c>
      <c r="AC53" s="1">
        <f>IF(OR($G53-$G$54=0,AND($G$54=0,$H$54=0)),1,$G53-$G$54)</f>
        <v>1</v>
      </c>
      <c r="AD53" s="1">
        <f>IF(OR($G53-$G$55=0,AND($G$55=0,$H$55=0)),1,$G53-$G$55)</f>
        <v>1</v>
      </c>
      <c r="AE53" s="1">
        <f t="shared" si="20"/>
        <v>1</v>
      </c>
      <c r="AF53" s="1">
        <f t="shared" si="21"/>
        <v>1</v>
      </c>
      <c r="AG53" s="1">
        <f t="shared" si="22"/>
        <v>1</v>
      </c>
      <c r="AH53" s="1">
        <f t="shared" si="23"/>
        <v>1</v>
      </c>
      <c r="AI53" s="1">
        <f t="shared" si="24"/>
        <v>1</v>
      </c>
    </row>
    <row r="54" spans="2:35" x14ac:dyDescent="0.25">
      <c r="B54" s="14"/>
      <c r="C54" s="21"/>
      <c r="E54" s="39"/>
      <c r="F54" s="31">
        <v>19</v>
      </c>
      <c r="G54" s="61"/>
      <c r="H54" s="61"/>
      <c r="I54" s="33">
        <f>(H54*PRODUCT($J$34:$AI$34)/AC34)/(PRODUCT(J54:AI54))</f>
        <v>0</v>
      </c>
      <c r="J54" s="1">
        <f t="shared" si="25"/>
        <v>-10.29</v>
      </c>
      <c r="K54" s="1">
        <f t="shared" si="53"/>
        <v>-13.72</v>
      </c>
      <c r="L54" s="1">
        <f t="shared" si="26"/>
        <v>-17.149999999999999</v>
      </c>
      <c r="M54" s="1">
        <f t="shared" si="10"/>
        <v>-21.34</v>
      </c>
      <c r="N54" s="1">
        <f t="shared" si="11"/>
        <v>-26.67</v>
      </c>
      <c r="O54" s="1">
        <f t="shared" si="12"/>
        <v>-33.4</v>
      </c>
      <c r="P54" s="1">
        <f t="shared" si="13"/>
        <v>-42.16</v>
      </c>
      <c r="Q54" s="1">
        <f t="shared" si="27"/>
        <v>-48.26</v>
      </c>
      <c r="R54" s="1">
        <f t="shared" si="14"/>
        <v>-60.33</v>
      </c>
      <c r="S54" s="1">
        <f t="shared" si="15"/>
        <v>-73.03</v>
      </c>
      <c r="T54" s="1">
        <f t="shared" si="47"/>
        <v>-88.9</v>
      </c>
      <c r="U54" s="1">
        <f t="shared" si="48"/>
        <v>-101.6</v>
      </c>
      <c r="V54" s="1">
        <f t="shared" si="49"/>
        <v>-114.3</v>
      </c>
      <c r="W54" s="1">
        <f t="shared" si="50"/>
        <v>-141.30000000000001</v>
      </c>
      <c r="X54" s="1">
        <f t="shared" si="51"/>
        <v>-168.28</v>
      </c>
      <c r="Y54" s="1">
        <f t="shared" si="52"/>
        <v>-219.08</v>
      </c>
      <c r="Z54" s="1">
        <f t="shared" si="54"/>
        <v>-273.05</v>
      </c>
      <c r="AA54" s="1">
        <f t="shared" si="16"/>
        <v>-323.85000000000002</v>
      </c>
      <c r="AB54" s="1">
        <f t="shared" si="17"/>
        <v>1</v>
      </c>
      <c r="AC54" s="26">
        <v>1</v>
      </c>
      <c r="AD54" s="1">
        <f t="shared" si="19"/>
        <v>1</v>
      </c>
      <c r="AE54" s="1">
        <f t="shared" si="20"/>
        <v>1</v>
      </c>
      <c r="AF54" s="1">
        <f t="shared" si="21"/>
        <v>1</v>
      </c>
      <c r="AG54" s="1">
        <f t="shared" si="22"/>
        <v>1</v>
      </c>
      <c r="AH54" s="1">
        <f t="shared" si="23"/>
        <v>1</v>
      </c>
      <c r="AI54" s="1">
        <f t="shared" si="24"/>
        <v>1</v>
      </c>
    </row>
    <row r="55" spans="2:35" x14ac:dyDescent="0.25">
      <c r="B55" s="14"/>
      <c r="C55" s="21"/>
      <c r="E55" s="39"/>
      <c r="F55" s="32">
        <v>20</v>
      </c>
      <c r="G55" s="61"/>
      <c r="H55" s="61"/>
      <c r="I55" s="34">
        <f>(H55*PRODUCT($J$34:$AI$34)/AD34)/(PRODUCT(J55:AI55))</f>
        <v>0</v>
      </c>
      <c r="J55" s="3">
        <f t="shared" si="25"/>
        <v>-10.29</v>
      </c>
      <c r="K55" s="3">
        <f t="shared" si="53"/>
        <v>-13.72</v>
      </c>
      <c r="L55" s="3">
        <f t="shared" si="26"/>
        <v>-17.149999999999999</v>
      </c>
      <c r="M55" s="3">
        <f t="shared" si="10"/>
        <v>-21.34</v>
      </c>
      <c r="N55" s="3">
        <f t="shared" si="11"/>
        <v>-26.67</v>
      </c>
      <c r="O55" s="3">
        <f t="shared" si="12"/>
        <v>-33.4</v>
      </c>
      <c r="P55" s="3">
        <f t="shared" si="13"/>
        <v>-42.16</v>
      </c>
      <c r="Q55" s="3">
        <f t="shared" si="27"/>
        <v>-48.26</v>
      </c>
      <c r="R55" s="3">
        <f t="shared" si="14"/>
        <v>-60.33</v>
      </c>
      <c r="S55" s="3">
        <f t="shared" si="15"/>
        <v>-73.03</v>
      </c>
      <c r="T55" s="3">
        <f t="shared" si="47"/>
        <v>-88.9</v>
      </c>
      <c r="U55" s="3">
        <f t="shared" si="48"/>
        <v>-101.6</v>
      </c>
      <c r="V55" s="3">
        <f t="shared" si="49"/>
        <v>-114.3</v>
      </c>
      <c r="W55" s="3">
        <f t="shared" si="50"/>
        <v>-141.30000000000001</v>
      </c>
      <c r="X55" s="3">
        <f t="shared" si="51"/>
        <v>-168.28</v>
      </c>
      <c r="Y55" s="3">
        <f t="shared" si="52"/>
        <v>-219.08</v>
      </c>
      <c r="Z55" s="3">
        <f t="shared" si="54"/>
        <v>-273.05</v>
      </c>
      <c r="AA55" s="3">
        <f t="shared" si="16"/>
        <v>-323.85000000000002</v>
      </c>
      <c r="AB55" s="3">
        <f t="shared" si="17"/>
        <v>1</v>
      </c>
      <c r="AC55" s="3">
        <f t="shared" si="18"/>
        <v>1</v>
      </c>
      <c r="AD55" s="26">
        <v>1</v>
      </c>
      <c r="AE55" s="1">
        <f t="shared" si="20"/>
        <v>1</v>
      </c>
      <c r="AF55" s="1">
        <f t="shared" si="21"/>
        <v>1</v>
      </c>
      <c r="AG55" s="1">
        <f t="shared" si="22"/>
        <v>1</v>
      </c>
      <c r="AH55" s="1">
        <f t="shared" si="23"/>
        <v>1</v>
      </c>
      <c r="AI55" s="1">
        <f t="shared" si="24"/>
        <v>1</v>
      </c>
    </row>
    <row r="56" spans="2:35" x14ac:dyDescent="0.25">
      <c r="B56" s="14"/>
      <c r="C56" s="21"/>
      <c r="E56" s="39"/>
      <c r="F56" s="31">
        <v>21</v>
      </c>
      <c r="G56" s="61"/>
      <c r="H56" s="36"/>
      <c r="I56" s="33">
        <f>(H56*PRODUCT($J$34:$AI$34)/AE34)/(PRODUCT(J56:AI56))</f>
        <v>0</v>
      </c>
      <c r="J56" s="1">
        <f t="shared" si="25"/>
        <v>-10.29</v>
      </c>
      <c r="K56" s="1">
        <f t="shared" si="53"/>
        <v>-13.72</v>
      </c>
      <c r="L56" s="1">
        <f t="shared" si="26"/>
        <v>-17.149999999999999</v>
      </c>
      <c r="M56" s="1">
        <f t="shared" si="10"/>
        <v>-21.34</v>
      </c>
      <c r="N56" s="1">
        <f t="shared" si="11"/>
        <v>-26.67</v>
      </c>
      <c r="O56" s="1">
        <f t="shared" si="12"/>
        <v>-33.4</v>
      </c>
      <c r="P56" s="1">
        <f t="shared" si="13"/>
        <v>-42.16</v>
      </c>
      <c r="Q56" s="1">
        <f t="shared" si="27"/>
        <v>-48.26</v>
      </c>
      <c r="R56" s="1">
        <f t="shared" si="14"/>
        <v>-60.33</v>
      </c>
      <c r="S56" s="1">
        <f t="shared" si="15"/>
        <v>-73.03</v>
      </c>
      <c r="T56" s="1">
        <f t="shared" si="47"/>
        <v>-88.9</v>
      </c>
      <c r="U56" s="1">
        <f t="shared" si="48"/>
        <v>-101.6</v>
      </c>
      <c r="V56" s="1">
        <f t="shared" si="49"/>
        <v>-114.3</v>
      </c>
      <c r="W56" s="1">
        <f t="shared" si="50"/>
        <v>-141.30000000000001</v>
      </c>
      <c r="X56" s="1">
        <f t="shared" si="51"/>
        <v>-168.28</v>
      </c>
      <c r="Y56" s="1">
        <f t="shared" si="52"/>
        <v>-219.08</v>
      </c>
      <c r="Z56" s="1">
        <f t="shared" si="54"/>
        <v>-273.05</v>
      </c>
      <c r="AA56" s="1">
        <f t="shared" si="16"/>
        <v>-323.85000000000002</v>
      </c>
      <c r="AB56" s="1">
        <f t="shared" si="17"/>
        <v>1</v>
      </c>
      <c r="AC56" s="3">
        <f t="shared" si="18"/>
        <v>1</v>
      </c>
      <c r="AD56" s="1">
        <f t="shared" si="19"/>
        <v>1</v>
      </c>
      <c r="AE56" s="28">
        <v>1</v>
      </c>
      <c r="AF56" s="1">
        <f t="shared" si="21"/>
        <v>1</v>
      </c>
      <c r="AG56" s="1">
        <f t="shared" si="22"/>
        <v>1</v>
      </c>
      <c r="AH56" s="1">
        <f t="shared" si="23"/>
        <v>1</v>
      </c>
      <c r="AI56" s="1">
        <f t="shared" si="24"/>
        <v>1</v>
      </c>
    </row>
    <row r="57" spans="2:35" x14ac:dyDescent="0.25">
      <c r="B57" s="14"/>
      <c r="C57" s="21"/>
      <c r="E57" s="39"/>
      <c r="F57" s="31">
        <v>22</v>
      </c>
      <c r="G57" s="61"/>
      <c r="H57" s="36"/>
      <c r="I57" s="33">
        <f>(H57*PRODUCT($J$34:$AI$34)/AF34)/(PRODUCT(J57:AI57))</f>
        <v>0</v>
      </c>
      <c r="J57" s="3">
        <f t="shared" si="25"/>
        <v>-10.29</v>
      </c>
      <c r="K57" s="3">
        <f t="shared" si="53"/>
        <v>-13.72</v>
      </c>
      <c r="L57" s="3">
        <f t="shared" si="26"/>
        <v>-17.149999999999999</v>
      </c>
      <c r="M57" s="3">
        <f t="shared" si="10"/>
        <v>-21.34</v>
      </c>
      <c r="N57" s="3">
        <f t="shared" si="11"/>
        <v>-26.67</v>
      </c>
      <c r="O57" s="3">
        <f t="shared" si="12"/>
        <v>-33.4</v>
      </c>
      <c r="P57" s="3">
        <f t="shared" si="13"/>
        <v>-42.16</v>
      </c>
      <c r="Q57" s="3">
        <f t="shared" si="27"/>
        <v>-48.26</v>
      </c>
      <c r="R57" s="3">
        <f t="shared" si="14"/>
        <v>-60.33</v>
      </c>
      <c r="S57" s="3">
        <f t="shared" si="15"/>
        <v>-73.03</v>
      </c>
      <c r="T57" s="3">
        <f t="shared" si="47"/>
        <v>-88.9</v>
      </c>
      <c r="U57" s="3">
        <f t="shared" si="48"/>
        <v>-101.6</v>
      </c>
      <c r="V57" s="3">
        <f t="shared" si="49"/>
        <v>-114.3</v>
      </c>
      <c r="W57" s="3">
        <f t="shared" si="50"/>
        <v>-141.30000000000001</v>
      </c>
      <c r="X57" s="3">
        <f t="shared" si="51"/>
        <v>-168.28</v>
      </c>
      <c r="Y57" s="3">
        <f t="shared" si="52"/>
        <v>-219.08</v>
      </c>
      <c r="Z57" s="3">
        <f t="shared" si="54"/>
        <v>-273.05</v>
      </c>
      <c r="AA57" s="3">
        <f t="shared" si="16"/>
        <v>-323.85000000000002</v>
      </c>
      <c r="AB57" s="3">
        <f t="shared" si="17"/>
        <v>1</v>
      </c>
      <c r="AC57" s="3">
        <f t="shared" si="18"/>
        <v>1</v>
      </c>
      <c r="AD57" s="1">
        <f t="shared" si="19"/>
        <v>1</v>
      </c>
      <c r="AE57" s="1">
        <f t="shared" si="20"/>
        <v>1</v>
      </c>
      <c r="AF57" s="28">
        <v>1</v>
      </c>
      <c r="AG57" s="1">
        <f t="shared" si="22"/>
        <v>1</v>
      </c>
      <c r="AH57" s="1">
        <f t="shared" si="23"/>
        <v>1</v>
      </c>
      <c r="AI57" s="1">
        <f t="shared" si="24"/>
        <v>1</v>
      </c>
    </row>
    <row r="58" spans="2:35" x14ac:dyDescent="0.25">
      <c r="B58" s="14"/>
      <c r="C58" s="21"/>
      <c r="E58" s="39"/>
      <c r="F58" s="31">
        <v>23</v>
      </c>
      <c r="G58" s="61"/>
      <c r="H58" s="36"/>
      <c r="I58" s="33">
        <f>(H58*PRODUCT($J$34:$AI$34)/AG34)/(PRODUCT(J58:AI58))</f>
        <v>0</v>
      </c>
      <c r="J58" s="1">
        <f t="shared" si="25"/>
        <v>-10.29</v>
      </c>
      <c r="K58" s="1">
        <f t="shared" si="53"/>
        <v>-13.72</v>
      </c>
      <c r="L58" s="1">
        <f t="shared" si="26"/>
        <v>-17.149999999999999</v>
      </c>
      <c r="M58" s="1">
        <f t="shared" si="10"/>
        <v>-21.34</v>
      </c>
      <c r="N58" s="1">
        <f t="shared" si="11"/>
        <v>-26.67</v>
      </c>
      <c r="O58" s="1">
        <f t="shared" si="12"/>
        <v>-33.4</v>
      </c>
      <c r="P58" s="1">
        <f t="shared" si="13"/>
        <v>-42.16</v>
      </c>
      <c r="Q58" s="1">
        <f t="shared" si="27"/>
        <v>-48.26</v>
      </c>
      <c r="R58" s="1">
        <f t="shared" si="14"/>
        <v>-60.33</v>
      </c>
      <c r="S58" s="1">
        <f t="shared" si="15"/>
        <v>-73.03</v>
      </c>
      <c r="T58" s="1">
        <f t="shared" si="47"/>
        <v>-88.9</v>
      </c>
      <c r="U58" s="1">
        <f t="shared" si="48"/>
        <v>-101.6</v>
      </c>
      <c r="V58" s="1">
        <f t="shared" si="49"/>
        <v>-114.3</v>
      </c>
      <c r="W58" s="1">
        <f t="shared" si="50"/>
        <v>-141.30000000000001</v>
      </c>
      <c r="X58" s="1">
        <f t="shared" si="51"/>
        <v>-168.28</v>
      </c>
      <c r="Y58" s="1">
        <f t="shared" si="52"/>
        <v>-219.08</v>
      </c>
      <c r="Z58" s="1">
        <f t="shared" si="54"/>
        <v>-273.05</v>
      </c>
      <c r="AA58" s="1">
        <f t="shared" si="16"/>
        <v>-323.85000000000002</v>
      </c>
      <c r="AB58" s="1">
        <f t="shared" si="17"/>
        <v>1</v>
      </c>
      <c r="AC58" s="3">
        <f t="shared" si="18"/>
        <v>1</v>
      </c>
      <c r="AD58" s="1">
        <f t="shared" si="19"/>
        <v>1</v>
      </c>
      <c r="AE58" s="1">
        <f t="shared" si="20"/>
        <v>1</v>
      </c>
      <c r="AF58" s="1">
        <f t="shared" si="21"/>
        <v>1</v>
      </c>
      <c r="AG58" s="28">
        <v>1</v>
      </c>
      <c r="AH58" s="1">
        <f t="shared" si="23"/>
        <v>1</v>
      </c>
      <c r="AI58" s="1">
        <f t="shared" si="24"/>
        <v>1</v>
      </c>
    </row>
    <row r="59" spans="2:35" x14ac:dyDescent="0.25">
      <c r="B59" s="14"/>
      <c r="C59" s="21"/>
      <c r="E59" s="1"/>
      <c r="F59" s="31">
        <v>24</v>
      </c>
      <c r="G59" s="35"/>
      <c r="H59" s="36"/>
      <c r="I59" s="33">
        <f>(H59*PRODUCT($J$34:$AI$34)/AH34)/(PRODUCT(J59:AI59))</f>
        <v>0</v>
      </c>
      <c r="J59" s="3">
        <f t="shared" si="25"/>
        <v>-10.29</v>
      </c>
      <c r="K59" s="3">
        <f t="shared" si="53"/>
        <v>-13.72</v>
      </c>
      <c r="L59" s="3">
        <f t="shared" si="26"/>
        <v>-17.149999999999999</v>
      </c>
      <c r="M59" s="3">
        <f t="shared" si="10"/>
        <v>-21.34</v>
      </c>
      <c r="N59" s="3">
        <f t="shared" si="11"/>
        <v>-26.67</v>
      </c>
      <c r="O59" s="3">
        <f t="shared" si="12"/>
        <v>-33.4</v>
      </c>
      <c r="P59" s="3">
        <f t="shared" si="13"/>
        <v>-42.16</v>
      </c>
      <c r="Q59" s="3">
        <f t="shared" si="27"/>
        <v>-48.26</v>
      </c>
      <c r="R59" s="3">
        <f t="shared" si="14"/>
        <v>-60.33</v>
      </c>
      <c r="S59" s="3">
        <f t="shared" si="15"/>
        <v>-73.03</v>
      </c>
      <c r="T59" s="3">
        <f t="shared" si="47"/>
        <v>-88.9</v>
      </c>
      <c r="U59" s="3">
        <f t="shared" si="48"/>
        <v>-101.6</v>
      </c>
      <c r="V59" s="3">
        <f t="shared" si="49"/>
        <v>-114.3</v>
      </c>
      <c r="W59" s="3">
        <f t="shared" si="50"/>
        <v>-141.30000000000001</v>
      </c>
      <c r="X59" s="3">
        <f t="shared" si="51"/>
        <v>-168.28</v>
      </c>
      <c r="Y59" s="3">
        <f t="shared" si="52"/>
        <v>-219.08</v>
      </c>
      <c r="Z59" s="3">
        <f t="shared" si="54"/>
        <v>-273.05</v>
      </c>
      <c r="AA59" s="3">
        <f t="shared" si="16"/>
        <v>-323.85000000000002</v>
      </c>
      <c r="AB59" s="3">
        <f t="shared" si="17"/>
        <v>1</v>
      </c>
      <c r="AC59" s="3">
        <f t="shared" si="18"/>
        <v>1</v>
      </c>
      <c r="AD59" s="1">
        <f t="shared" si="19"/>
        <v>1</v>
      </c>
      <c r="AE59" s="1">
        <f t="shared" si="20"/>
        <v>1</v>
      </c>
      <c r="AF59" s="1">
        <f t="shared" si="21"/>
        <v>1</v>
      </c>
      <c r="AG59" s="1">
        <f t="shared" si="22"/>
        <v>1</v>
      </c>
      <c r="AH59" s="28">
        <v>1</v>
      </c>
      <c r="AI59" s="1">
        <f t="shared" si="24"/>
        <v>1</v>
      </c>
    </row>
    <row r="60" spans="2:35" x14ac:dyDescent="0.25">
      <c r="B60" s="14"/>
      <c r="C60" s="40"/>
      <c r="E60" s="1"/>
      <c r="F60" s="32">
        <v>25</v>
      </c>
      <c r="G60" s="37"/>
      <c r="H60" s="38"/>
      <c r="I60" s="33">
        <f>(H60*PRODUCT($J$34:$AI$34)/AI34)/(PRODUCT(J60:AI60))</f>
        <v>0</v>
      </c>
      <c r="J60" s="1">
        <f t="shared" si="25"/>
        <v>-10.29</v>
      </c>
      <c r="K60" s="1">
        <f t="shared" si="53"/>
        <v>-13.72</v>
      </c>
      <c r="L60" s="1">
        <f t="shared" si="26"/>
        <v>-17.149999999999999</v>
      </c>
      <c r="M60" s="1">
        <f t="shared" si="10"/>
        <v>-21.34</v>
      </c>
      <c r="N60" s="1">
        <f t="shared" si="11"/>
        <v>-26.67</v>
      </c>
      <c r="O60" s="1">
        <f t="shared" si="12"/>
        <v>-33.4</v>
      </c>
      <c r="P60" s="1">
        <f t="shared" si="13"/>
        <v>-42.16</v>
      </c>
      <c r="Q60" s="1">
        <f t="shared" si="27"/>
        <v>-48.26</v>
      </c>
      <c r="R60" s="1">
        <f t="shared" si="14"/>
        <v>-60.33</v>
      </c>
      <c r="S60" s="1">
        <f t="shared" si="15"/>
        <v>-73.03</v>
      </c>
      <c r="T60" s="1">
        <f t="shared" si="47"/>
        <v>-88.9</v>
      </c>
      <c r="U60" s="1">
        <f t="shared" si="48"/>
        <v>-101.6</v>
      </c>
      <c r="V60" s="1">
        <f t="shared" si="49"/>
        <v>-114.3</v>
      </c>
      <c r="W60" s="1">
        <f t="shared" si="50"/>
        <v>-141.30000000000001</v>
      </c>
      <c r="X60" s="1">
        <f t="shared" si="51"/>
        <v>-168.28</v>
      </c>
      <c r="Y60" s="1">
        <f t="shared" si="52"/>
        <v>-219.08</v>
      </c>
      <c r="Z60" s="1">
        <f t="shared" si="54"/>
        <v>-273.05</v>
      </c>
      <c r="AA60" s="1">
        <f t="shared" si="16"/>
        <v>-323.85000000000002</v>
      </c>
      <c r="AB60" s="1">
        <f t="shared" si="17"/>
        <v>1</v>
      </c>
      <c r="AC60" s="1">
        <f t="shared" si="18"/>
        <v>1</v>
      </c>
      <c r="AD60" s="1">
        <f t="shared" si="19"/>
        <v>1</v>
      </c>
      <c r="AE60" s="1">
        <f t="shared" si="20"/>
        <v>1</v>
      </c>
      <c r="AF60" s="1">
        <f t="shared" si="21"/>
        <v>1</v>
      </c>
      <c r="AG60" s="1">
        <f t="shared" si="22"/>
        <v>1</v>
      </c>
      <c r="AH60" s="1">
        <f t="shared" si="23"/>
        <v>1</v>
      </c>
      <c r="AI60" s="26">
        <v>1</v>
      </c>
    </row>
    <row r="61" spans="2:35" x14ac:dyDescent="0.25">
      <c r="B61" s="14"/>
      <c r="C61" s="21"/>
      <c r="F61" s="68" t="s">
        <v>63</v>
      </c>
      <c r="G61" s="68"/>
      <c r="H61" s="68"/>
      <c r="I61" s="22" t="s">
        <v>50</v>
      </c>
      <c r="J61" s="68" t="s">
        <v>62</v>
      </c>
      <c r="K61" s="68"/>
      <c r="L61" s="68"/>
      <c r="M61" s="22" t="s">
        <v>50</v>
      </c>
      <c r="N61" s="68" t="s">
        <v>64</v>
      </c>
      <c r="O61" s="68"/>
      <c r="P61" s="68"/>
      <c r="Q61" s="22" t="s">
        <v>50</v>
      </c>
    </row>
    <row r="62" spans="2:35" x14ac:dyDescent="0.25">
      <c r="B62" s="14"/>
      <c r="C62" s="21"/>
      <c r="F62" s="41">
        <v>0</v>
      </c>
      <c r="G62" s="1"/>
      <c r="H62" s="1"/>
      <c r="I62" s="1"/>
      <c r="J62" s="41">
        <v>0</v>
      </c>
      <c r="K62" s="1"/>
      <c r="L62" s="1"/>
      <c r="M62" s="1"/>
      <c r="N62" s="41">
        <v>0</v>
      </c>
      <c r="O62" s="1">
        <v>100</v>
      </c>
      <c r="P62" s="1">
        <v>12070</v>
      </c>
      <c r="Q62" s="1"/>
    </row>
    <row r="63" spans="2:35" x14ac:dyDescent="0.25">
      <c r="B63" s="14"/>
      <c r="C63" s="21"/>
      <c r="F63" s="41">
        <v>1</v>
      </c>
      <c r="G63" s="1"/>
      <c r="H63" s="1"/>
      <c r="I63" s="1"/>
      <c r="J63" s="41">
        <v>1</v>
      </c>
      <c r="K63" s="1"/>
      <c r="L63" s="1"/>
      <c r="M63" s="1"/>
      <c r="N63" s="41">
        <v>1</v>
      </c>
      <c r="O63" s="1">
        <v>99</v>
      </c>
      <c r="P63" s="1">
        <v>9420</v>
      </c>
      <c r="Q63" s="1"/>
    </row>
    <row r="64" spans="2:35" x14ac:dyDescent="0.25">
      <c r="B64" s="14"/>
      <c r="C64" s="21"/>
      <c r="F64" s="41">
        <v>2</v>
      </c>
      <c r="G64" s="1"/>
      <c r="H64" s="1"/>
      <c r="I64" s="1"/>
      <c r="J64" s="41">
        <v>2</v>
      </c>
      <c r="K64" s="1"/>
      <c r="L64" s="1"/>
      <c r="M64" s="1"/>
      <c r="N64" s="41">
        <v>2</v>
      </c>
      <c r="O64" s="1">
        <v>98</v>
      </c>
      <c r="P64" s="1">
        <v>7370</v>
      </c>
      <c r="Q64" s="1"/>
    </row>
    <row r="65" spans="2:17" x14ac:dyDescent="0.25">
      <c r="B65" s="14"/>
      <c r="C65" s="21"/>
      <c r="F65" s="41">
        <v>3</v>
      </c>
      <c r="G65" s="1"/>
      <c r="H65" s="1"/>
      <c r="I65" s="1"/>
      <c r="J65" s="41">
        <v>3</v>
      </c>
      <c r="K65" s="1"/>
      <c r="L65" s="1"/>
      <c r="M65" s="1"/>
      <c r="N65" s="41">
        <v>3</v>
      </c>
      <c r="O65" s="1">
        <v>97</v>
      </c>
      <c r="P65" s="1">
        <v>5770</v>
      </c>
      <c r="Q65" s="1"/>
    </row>
    <row r="66" spans="2:17" x14ac:dyDescent="0.25">
      <c r="B66" s="14"/>
      <c r="C66" s="21"/>
      <c r="F66" s="41">
        <v>4</v>
      </c>
      <c r="G66" s="1"/>
      <c r="H66" s="1"/>
      <c r="I66" s="1"/>
      <c r="J66" s="41">
        <v>4</v>
      </c>
      <c r="K66" s="1"/>
      <c r="L66" s="1"/>
      <c r="M66" s="1"/>
      <c r="N66" s="41">
        <v>4</v>
      </c>
      <c r="O66" s="1">
        <v>96</v>
      </c>
      <c r="P66" s="1">
        <v>4600</v>
      </c>
      <c r="Q66" s="1"/>
    </row>
    <row r="67" spans="2:17" x14ac:dyDescent="0.25">
      <c r="B67" s="14"/>
      <c r="C67" s="21"/>
      <c r="F67" s="41">
        <v>5</v>
      </c>
      <c r="G67" s="1"/>
      <c r="H67" s="1"/>
      <c r="I67" s="1"/>
      <c r="J67" s="41">
        <v>5</v>
      </c>
      <c r="K67" s="1"/>
      <c r="L67" s="1"/>
      <c r="M67" s="1"/>
      <c r="N67" s="41">
        <v>5</v>
      </c>
      <c r="O67" s="1">
        <v>95</v>
      </c>
      <c r="P67" s="1">
        <v>3690</v>
      </c>
      <c r="Q67" s="1"/>
    </row>
    <row r="68" spans="2:17" x14ac:dyDescent="0.25">
      <c r="B68" s="14"/>
      <c r="C68" s="21"/>
      <c r="F68" s="41">
        <v>6</v>
      </c>
      <c r="G68" s="1"/>
      <c r="H68" s="1"/>
      <c r="I68" s="1"/>
      <c r="J68" s="41">
        <v>6</v>
      </c>
      <c r="K68" s="1"/>
      <c r="L68" s="1"/>
      <c r="M68" s="1"/>
      <c r="N68" s="41">
        <v>6</v>
      </c>
      <c r="O68" s="1">
        <v>94</v>
      </c>
      <c r="P68" s="1">
        <v>2930</v>
      </c>
      <c r="Q68" s="1"/>
    </row>
    <row r="69" spans="2:17" x14ac:dyDescent="0.25">
      <c r="B69" s="14"/>
      <c r="C69" s="21"/>
      <c r="F69" s="41">
        <v>7</v>
      </c>
      <c r="G69" s="1"/>
      <c r="H69" s="1"/>
      <c r="I69" s="1"/>
      <c r="J69" s="41">
        <v>7</v>
      </c>
      <c r="K69" s="1"/>
      <c r="L69" s="1"/>
      <c r="M69" s="1"/>
      <c r="N69" s="41">
        <v>7</v>
      </c>
      <c r="O69" s="1">
        <v>93</v>
      </c>
      <c r="P69" s="1">
        <v>2400</v>
      </c>
      <c r="Q69" s="1"/>
    </row>
    <row r="70" spans="2:17" x14ac:dyDescent="0.25">
      <c r="B70" s="14"/>
      <c r="C70" s="21"/>
      <c r="F70" s="41">
        <v>8</v>
      </c>
      <c r="G70" s="1"/>
      <c r="H70" s="1"/>
      <c r="I70" s="1"/>
      <c r="J70" s="41">
        <v>8</v>
      </c>
      <c r="K70" s="1"/>
      <c r="L70" s="1"/>
      <c r="M70" s="1"/>
      <c r="N70" s="41">
        <v>8</v>
      </c>
      <c r="O70" s="1">
        <v>92</v>
      </c>
      <c r="P70" s="1">
        <v>1950</v>
      </c>
      <c r="Q70" s="1"/>
    </row>
    <row r="71" spans="2:17" x14ac:dyDescent="0.25">
      <c r="B71" s="14"/>
      <c r="C71" s="21"/>
      <c r="F71" s="41">
        <v>9</v>
      </c>
      <c r="G71" s="1"/>
      <c r="H71" s="1"/>
      <c r="I71" s="1"/>
      <c r="J71" s="41">
        <v>9</v>
      </c>
      <c r="K71" s="1"/>
      <c r="L71" s="1"/>
      <c r="M71" s="1"/>
      <c r="N71" s="41">
        <v>9</v>
      </c>
      <c r="O71" s="1">
        <v>91</v>
      </c>
      <c r="P71" s="1">
        <v>1390</v>
      </c>
      <c r="Q71" s="1"/>
    </row>
    <row r="72" spans="2:17" x14ac:dyDescent="0.25">
      <c r="B72" s="14"/>
      <c r="C72" s="21"/>
      <c r="F72" s="41">
        <v>10</v>
      </c>
      <c r="G72" s="1"/>
      <c r="H72" s="1"/>
      <c r="I72" s="1"/>
      <c r="J72" s="41">
        <v>10</v>
      </c>
      <c r="K72" s="1"/>
      <c r="L72" s="1"/>
      <c r="M72" s="1"/>
      <c r="N72" s="41">
        <v>10</v>
      </c>
      <c r="O72" s="1">
        <v>90</v>
      </c>
      <c r="P72" s="1">
        <v>1310</v>
      </c>
      <c r="Q72" s="1"/>
    </row>
    <row r="73" spans="2:17" x14ac:dyDescent="0.25">
      <c r="B73" s="14"/>
      <c r="C73" s="21"/>
      <c r="F73" s="41">
        <v>11</v>
      </c>
      <c r="G73" s="1"/>
      <c r="H73" s="1"/>
      <c r="I73" s="1"/>
      <c r="J73" s="41">
        <v>11</v>
      </c>
      <c r="K73" s="1"/>
      <c r="L73" s="1"/>
      <c r="M73" s="1"/>
      <c r="N73" s="41">
        <v>11</v>
      </c>
      <c r="O73" s="1">
        <v>85</v>
      </c>
      <c r="P73" s="1">
        <v>540</v>
      </c>
      <c r="Q73" s="1"/>
    </row>
    <row r="74" spans="2:17" x14ac:dyDescent="0.25">
      <c r="B74" s="14"/>
      <c r="C74" s="21"/>
      <c r="F74" s="41">
        <v>12</v>
      </c>
      <c r="G74" s="1"/>
      <c r="H74" s="1"/>
      <c r="I74" s="1"/>
      <c r="J74" s="41">
        <v>12</v>
      </c>
      <c r="K74" s="1"/>
      <c r="L74" s="1"/>
      <c r="M74" s="1"/>
      <c r="N74" s="41">
        <v>12</v>
      </c>
      <c r="O74" s="1">
        <v>80</v>
      </c>
      <c r="P74" s="1">
        <v>255</v>
      </c>
      <c r="Q74" s="1"/>
    </row>
    <row r="75" spans="2:17" x14ac:dyDescent="0.25">
      <c r="B75" s="14"/>
      <c r="C75" s="21"/>
      <c r="F75" s="41">
        <v>13</v>
      </c>
      <c r="G75" s="1"/>
      <c r="H75" s="1"/>
      <c r="I75" s="1"/>
      <c r="J75" s="41">
        <v>13</v>
      </c>
      <c r="K75" s="1"/>
      <c r="L75" s="1"/>
      <c r="M75" s="1"/>
      <c r="N75" s="41">
        <v>13</v>
      </c>
      <c r="O75" s="1">
        <v>75</v>
      </c>
      <c r="P75" s="1">
        <v>132</v>
      </c>
      <c r="Q75" s="1"/>
    </row>
    <row r="76" spans="2:17" x14ac:dyDescent="0.25">
      <c r="B76" s="14"/>
      <c r="C76" s="21"/>
      <c r="F76" s="41">
        <v>14</v>
      </c>
      <c r="G76" s="1"/>
      <c r="H76" s="1"/>
      <c r="I76" s="1"/>
      <c r="J76" s="41">
        <v>14</v>
      </c>
      <c r="K76" s="1"/>
      <c r="L76" s="1"/>
      <c r="M76" s="1"/>
      <c r="N76" s="41">
        <v>14</v>
      </c>
      <c r="O76" s="1">
        <v>70</v>
      </c>
      <c r="P76" s="1">
        <v>76</v>
      </c>
      <c r="Q76" s="1"/>
    </row>
    <row r="77" spans="2:17" x14ac:dyDescent="0.25">
      <c r="B77" s="14"/>
      <c r="C77" s="21"/>
      <c r="F77" s="41">
        <v>15</v>
      </c>
      <c r="G77" s="1"/>
      <c r="H77" s="1"/>
      <c r="I77" s="1"/>
      <c r="J77" s="41">
        <v>15</v>
      </c>
      <c r="K77" s="1"/>
      <c r="L77" s="1"/>
      <c r="M77" s="1"/>
      <c r="N77" s="41">
        <v>15</v>
      </c>
      <c r="O77" s="1">
        <v>67</v>
      </c>
      <c r="P77" s="1">
        <v>55.5</v>
      </c>
      <c r="Q77" s="1"/>
    </row>
    <row r="78" spans="2:17" x14ac:dyDescent="0.25">
      <c r="B78" s="14"/>
      <c r="C78" s="21"/>
      <c r="F78" s="41">
        <v>16</v>
      </c>
      <c r="G78" s="1"/>
      <c r="H78" s="1"/>
      <c r="I78" s="1"/>
      <c r="J78" s="41">
        <v>16</v>
      </c>
      <c r="K78" s="1"/>
      <c r="L78" s="1"/>
      <c r="M78" s="1"/>
      <c r="N78" s="41">
        <v>16</v>
      </c>
      <c r="O78" s="1">
        <v>65</v>
      </c>
      <c r="P78" s="1">
        <v>45.7</v>
      </c>
      <c r="Q78" s="1"/>
    </row>
    <row r="79" spans="2:17" x14ac:dyDescent="0.25">
      <c r="B79" s="14"/>
      <c r="C79" s="21"/>
      <c r="F79" s="41">
        <v>17</v>
      </c>
      <c r="G79" s="1"/>
      <c r="H79" s="1"/>
      <c r="I79" s="1"/>
      <c r="J79" s="41">
        <v>17</v>
      </c>
      <c r="K79" s="1"/>
      <c r="L79" s="1"/>
      <c r="M79" s="1"/>
      <c r="N79" s="41">
        <v>17</v>
      </c>
      <c r="O79" s="1">
        <v>60</v>
      </c>
      <c r="P79" s="1">
        <v>29.9</v>
      </c>
      <c r="Q79" s="1"/>
    </row>
    <row r="80" spans="2:17" x14ac:dyDescent="0.25">
      <c r="B80" s="14"/>
      <c r="C80" s="21"/>
      <c r="F80" s="41">
        <v>18</v>
      </c>
      <c r="G80" s="1"/>
      <c r="H80" s="1"/>
      <c r="I80" s="1"/>
      <c r="J80" s="41">
        <v>18</v>
      </c>
      <c r="K80" s="1"/>
      <c r="L80" s="1"/>
      <c r="M80" s="1"/>
      <c r="N80" s="41">
        <v>18</v>
      </c>
      <c r="O80" s="1">
        <v>50</v>
      </c>
      <c r="P80" s="1">
        <v>14.5</v>
      </c>
      <c r="Q80" s="1"/>
    </row>
    <row r="81" spans="2:17" x14ac:dyDescent="0.25">
      <c r="B81" s="14"/>
      <c r="C81" s="21"/>
      <c r="F81" s="41">
        <v>19</v>
      </c>
      <c r="G81" s="1"/>
      <c r="H81" s="1"/>
      <c r="I81" s="1"/>
      <c r="J81" s="41">
        <v>19</v>
      </c>
      <c r="K81" s="1"/>
      <c r="L81" s="1"/>
      <c r="M81" s="1"/>
      <c r="N81" s="41">
        <v>19</v>
      </c>
      <c r="O81" s="1">
        <v>40</v>
      </c>
      <c r="P81" s="1">
        <v>8.25</v>
      </c>
      <c r="Q81" s="1"/>
    </row>
    <row r="82" spans="2:17" x14ac:dyDescent="0.25">
      <c r="B82" s="14"/>
      <c r="C82" s="21"/>
      <c r="F82" s="41">
        <v>20</v>
      </c>
      <c r="G82" s="1"/>
      <c r="H82" s="1"/>
      <c r="I82" s="1"/>
      <c r="J82" s="41">
        <v>20</v>
      </c>
      <c r="K82" s="1"/>
      <c r="L82" s="1"/>
      <c r="M82" s="1"/>
      <c r="N82" s="41">
        <v>20</v>
      </c>
      <c r="O82" s="1">
        <v>30</v>
      </c>
      <c r="P82" s="1">
        <v>5.14</v>
      </c>
      <c r="Q82" s="1"/>
    </row>
    <row r="83" spans="2:17" x14ac:dyDescent="0.25">
      <c r="B83" s="14"/>
      <c r="C83" s="21"/>
      <c r="F83" s="41">
        <v>21</v>
      </c>
      <c r="G83" s="1"/>
      <c r="H83" s="1"/>
      <c r="I83" s="1"/>
      <c r="J83" s="41">
        <v>21</v>
      </c>
      <c r="K83" s="1"/>
      <c r="L83" s="1"/>
      <c r="M83" s="1"/>
      <c r="N83" s="41">
        <v>21</v>
      </c>
      <c r="O83" s="1">
        <v>20</v>
      </c>
      <c r="P83" s="1">
        <v>3.44</v>
      </c>
      <c r="Q83" s="1"/>
    </row>
    <row r="84" spans="2:17" x14ac:dyDescent="0.25">
      <c r="B84" s="14"/>
      <c r="C84" s="21"/>
      <c r="F84" s="41">
        <v>22</v>
      </c>
      <c r="G84" s="1"/>
      <c r="H84" s="1"/>
      <c r="I84" s="1"/>
      <c r="J84" s="41">
        <v>22</v>
      </c>
      <c r="K84" s="1"/>
      <c r="L84" s="1"/>
      <c r="M84" s="1"/>
      <c r="N84" s="41">
        <v>22</v>
      </c>
      <c r="O84" s="1">
        <v>10</v>
      </c>
      <c r="P84" s="1">
        <v>2.44</v>
      </c>
      <c r="Q84" s="1"/>
    </row>
    <row r="85" spans="2:17" x14ac:dyDescent="0.25">
      <c r="B85" s="14"/>
      <c r="C85" s="21"/>
      <c r="F85" s="41">
        <v>23</v>
      </c>
      <c r="G85" s="1"/>
      <c r="H85" s="1"/>
      <c r="I85" s="1"/>
      <c r="J85" s="41">
        <v>23</v>
      </c>
      <c r="K85" s="1"/>
      <c r="L85" s="1"/>
      <c r="M85" s="1"/>
      <c r="N85" s="41">
        <v>23</v>
      </c>
      <c r="O85" s="1">
        <v>0</v>
      </c>
      <c r="P85" s="1">
        <v>1.792</v>
      </c>
      <c r="Q85" s="1"/>
    </row>
    <row r="86" spans="2:17" x14ac:dyDescent="0.25">
      <c r="B86" s="14"/>
      <c r="C86" s="21"/>
      <c r="F86" s="41">
        <v>24</v>
      </c>
      <c r="G86" s="1"/>
      <c r="H86" s="1"/>
      <c r="I86" s="1"/>
      <c r="J86" s="41">
        <v>24</v>
      </c>
      <c r="K86" s="1"/>
      <c r="L86" s="1"/>
      <c r="M86" s="1"/>
      <c r="N86" s="41">
        <v>24</v>
      </c>
      <c r="O86" s="1"/>
      <c r="P86" s="1"/>
      <c r="Q86" s="1"/>
    </row>
    <row r="87" spans="2:17" x14ac:dyDescent="0.25">
      <c r="B87" s="14"/>
      <c r="C87" s="21"/>
      <c r="F87" s="41">
        <v>25</v>
      </c>
      <c r="G87" s="1"/>
      <c r="H87" s="1"/>
      <c r="I87" s="1"/>
      <c r="J87" s="41">
        <v>25</v>
      </c>
      <c r="K87" s="1"/>
      <c r="L87" s="1"/>
      <c r="M87" s="1"/>
      <c r="N87" s="41">
        <v>25</v>
      </c>
      <c r="O87" s="1"/>
      <c r="P87" s="1"/>
      <c r="Q87" s="1"/>
    </row>
    <row r="88" spans="2:17" x14ac:dyDescent="0.25">
      <c r="B88" s="14"/>
      <c r="C88" s="21"/>
    </row>
    <row r="89" spans="2:17" x14ac:dyDescent="0.25">
      <c r="B89" s="14"/>
      <c r="C89" s="21"/>
    </row>
    <row r="90" spans="2:17" ht="15.75" thickBot="1" x14ac:dyDescent="0.3">
      <c r="B90" s="14"/>
      <c r="C90" s="21"/>
      <c r="F90" s="69" t="s">
        <v>51</v>
      </c>
      <c r="G90" s="70"/>
      <c r="H90" s="43" t="s">
        <v>52</v>
      </c>
      <c r="J90" s="43" t="s">
        <v>53</v>
      </c>
    </row>
    <row r="91" spans="2:17" ht="15.75" thickBot="1" x14ac:dyDescent="0.3">
      <c r="B91" s="14"/>
      <c r="C91" s="21"/>
      <c r="F91" s="44" t="s">
        <v>54</v>
      </c>
      <c r="G91" s="45">
        <v>2.5</v>
      </c>
      <c r="H91" s="46">
        <v>8.8017000000000003</v>
      </c>
      <c r="I91" s="47">
        <f>G91</f>
        <v>2.5</v>
      </c>
      <c r="J91" s="46">
        <v>11.631500000000001</v>
      </c>
      <c r="K91" s="48" t="s">
        <v>61</v>
      </c>
    </row>
    <row r="92" spans="2:17" ht="15.75" thickBot="1" x14ac:dyDescent="0.3">
      <c r="B92" s="14"/>
      <c r="C92" s="21"/>
      <c r="F92" s="44" t="s">
        <v>55</v>
      </c>
      <c r="G92" s="49">
        <v>2.6040109999999999</v>
      </c>
      <c r="H92" s="50">
        <f>H93-((H93-H91)/((G93-G91)/(G93-G92)))</f>
        <v>9.3648363561999997</v>
      </c>
      <c r="I92" s="51">
        <f>G92</f>
        <v>2.6040109999999999</v>
      </c>
      <c r="J92" s="50">
        <f>J93-((J93-J91)/((I93-I91)/(I93-I92)))</f>
        <v>12.449983361199999</v>
      </c>
      <c r="K92" s="52">
        <v>50.370370370370324</v>
      </c>
    </row>
    <row r="93" spans="2:17" ht="15.75" thickBot="1" x14ac:dyDescent="0.3">
      <c r="B93" s="14"/>
      <c r="C93" s="21"/>
      <c r="F93" s="44" t="s">
        <v>56</v>
      </c>
      <c r="G93" s="53">
        <v>3</v>
      </c>
      <c r="H93" s="54">
        <v>11.508800000000001</v>
      </c>
      <c r="I93" s="55">
        <f>G93</f>
        <v>3</v>
      </c>
      <c r="J93" s="54">
        <v>15.5661</v>
      </c>
      <c r="K93" s="56" t="s">
        <v>57</v>
      </c>
    </row>
    <row r="94" spans="2:17" ht="15.75" thickBot="1" x14ac:dyDescent="0.3">
      <c r="B94" s="14"/>
      <c r="C94" s="21"/>
      <c r="F94" s="57" t="s">
        <v>58</v>
      </c>
      <c r="G94" s="58" t="s">
        <v>59</v>
      </c>
      <c r="H94" s="52">
        <v>40</v>
      </c>
      <c r="I94" s="59" t="s">
        <v>60</v>
      </c>
      <c r="J94" s="4">
        <v>80</v>
      </c>
      <c r="K94" s="60">
        <f>J92-((J92-H92)/((J94-H94)/(J94-K92)))</f>
        <v>10.164689283422218</v>
      </c>
    </row>
    <row r="95" spans="2:17" x14ac:dyDescent="0.25">
      <c r="B95" s="14"/>
      <c r="C95" s="21"/>
    </row>
    <row r="96" spans="2:17" x14ac:dyDescent="0.25">
      <c r="B96" s="14"/>
      <c r="C96" s="21"/>
    </row>
    <row r="97" spans="2:3" x14ac:dyDescent="0.25">
      <c r="B97" s="14"/>
      <c r="C97" s="21"/>
    </row>
    <row r="98" spans="2:3" x14ac:dyDescent="0.25">
      <c r="B98" s="14"/>
      <c r="C98" s="21"/>
    </row>
    <row r="99" spans="2:3" x14ac:dyDescent="0.25">
      <c r="B99" s="14"/>
      <c r="C99" s="21"/>
    </row>
    <row r="100" spans="2:3" x14ac:dyDescent="0.25">
      <c r="B100" s="14"/>
      <c r="C100" s="21"/>
    </row>
    <row r="101" spans="2:3" x14ac:dyDescent="0.25">
      <c r="B101" s="14"/>
      <c r="C101" s="21"/>
    </row>
    <row r="102" spans="2:3" x14ac:dyDescent="0.25">
      <c r="B102" s="14"/>
      <c r="C102" s="21"/>
    </row>
    <row r="103" spans="2:3" x14ac:dyDescent="0.25">
      <c r="B103" s="14"/>
      <c r="C103" s="21"/>
    </row>
    <row r="104" spans="2:3" x14ac:dyDescent="0.25">
      <c r="B104" s="14"/>
      <c r="C104" s="21"/>
    </row>
    <row r="105" spans="2:3" x14ac:dyDescent="0.25">
      <c r="B105" s="14"/>
      <c r="C105" s="21"/>
    </row>
    <row r="106" spans="2:3" x14ac:dyDescent="0.25">
      <c r="B106" s="14"/>
      <c r="C106" s="21"/>
    </row>
    <row r="107" spans="2:3" x14ac:dyDescent="0.25">
      <c r="B107" s="14"/>
      <c r="C107" s="21"/>
    </row>
    <row r="108" spans="2:3" x14ac:dyDescent="0.25">
      <c r="B108" s="14"/>
      <c r="C108" s="21"/>
    </row>
    <row r="109" spans="2:3" x14ac:dyDescent="0.25">
      <c r="B109" s="14"/>
      <c r="C109" s="21"/>
    </row>
    <row r="110" spans="2:3" x14ac:dyDescent="0.25">
      <c r="B110" s="14"/>
      <c r="C110" s="21"/>
    </row>
    <row r="111" spans="2:3" x14ac:dyDescent="0.25">
      <c r="B111" s="14"/>
      <c r="C111" s="21"/>
    </row>
    <row r="112" spans="2:3" x14ac:dyDescent="0.25">
      <c r="B112" s="14"/>
      <c r="C112" s="21"/>
    </row>
    <row r="113" spans="2:3" x14ac:dyDescent="0.25">
      <c r="B113" s="14"/>
      <c r="C113" s="21"/>
    </row>
    <row r="114" spans="2:3" x14ac:dyDescent="0.25">
      <c r="B114" s="14"/>
      <c r="C114" s="21"/>
    </row>
    <row r="115" spans="2:3" x14ac:dyDescent="0.25">
      <c r="B115" s="14"/>
      <c r="C115" s="21"/>
    </row>
    <row r="116" spans="2:3" x14ac:dyDescent="0.25">
      <c r="B116" s="14"/>
      <c r="C116" s="21"/>
    </row>
    <row r="117" spans="2:3" x14ac:dyDescent="0.25">
      <c r="B117" s="14"/>
      <c r="C117" s="21"/>
    </row>
    <row r="118" spans="2:3" x14ac:dyDescent="0.25">
      <c r="B118" s="14"/>
      <c r="C118" s="21"/>
    </row>
    <row r="119" spans="2:3" x14ac:dyDescent="0.25">
      <c r="B119" s="14"/>
      <c r="C119" s="21"/>
    </row>
    <row r="120" spans="2:3" x14ac:dyDescent="0.25">
      <c r="B120" s="14"/>
      <c r="C120" s="21"/>
    </row>
    <row r="121" spans="2:3" x14ac:dyDescent="0.25">
      <c r="B121" s="14"/>
      <c r="C121" s="21"/>
    </row>
    <row r="122" spans="2:3" x14ac:dyDescent="0.25">
      <c r="B122" s="14"/>
      <c r="C122" s="21"/>
    </row>
    <row r="123" spans="2:3" x14ac:dyDescent="0.25">
      <c r="B123" s="14"/>
      <c r="C123" s="21"/>
    </row>
    <row r="124" spans="2:3" x14ac:dyDescent="0.25">
      <c r="B124" s="14"/>
      <c r="C124" s="21"/>
    </row>
    <row r="125" spans="2:3" x14ac:dyDescent="0.25">
      <c r="B125" s="14"/>
      <c r="C125" s="21"/>
    </row>
    <row r="126" spans="2:3" x14ac:dyDescent="0.25">
      <c r="B126" s="14"/>
      <c r="C126" s="21"/>
    </row>
    <row r="127" spans="2:3" x14ac:dyDescent="0.25">
      <c r="B127" s="14"/>
      <c r="C127" s="21"/>
    </row>
    <row r="128" spans="2:3" x14ac:dyDescent="0.25">
      <c r="B128" s="14"/>
      <c r="C128" s="21"/>
    </row>
    <row r="129" spans="2:3" x14ac:dyDescent="0.25">
      <c r="B129" s="14"/>
      <c r="C129" s="21"/>
    </row>
    <row r="130" spans="2:3" x14ac:dyDescent="0.25">
      <c r="B130" s="14"/>
      <c r="C130" s="21"/>
    </row>
    <row r="131" spans="2:3" x14ac:dyDescent="0.25">
      <c r="B131" s="14"/>
      <c r="C131" s="21"/>
    </row>
    <row r="132" spans="2:3" x14ac:dyDescent="0.25">
      <c r="B132" s="14"/>
      <c r="C132" s="21"/>
    </row>
    <row r="133" spans="2:3" x14ac:dyDescent="0.25">
      <c r="B133" s="14"/>
      <c r="C133" s="21"/>
    </row>
    <row r="134" spans="2:3" x14ac:dyDescent="0.25">
      <c r="B134" s="14"/>
      <c r="C134" s="21"/>
    </row>
    <row r="135" spans="2:3" x14ac:dyDescent="0.25">
      <c r="B135" s="14"/>
      <c r="C135" s="21"/>
    </row>
    <row r="136" spans="2:3" x14ac:dyDescent="0.25">
      <c r="B136" s="14"/>
      <c r="C136" s="21"/>
    </row>
    <row r="137" spans="2:3" x14ac:dyDescent="0.25">
      <c r="B137" s="14"/>
      <c r="C137" s="21"/>
    </row>
    <row r="138" spans="2:3" x14ac:dyDescent="0.25">
      <c r="B138" s="14"/>
      <c r="C138" s="21"/>
    </row>
    <row r="139" spans="2:3" x14ac:dyDescent="0.25">
      <c r="B139" s="14"/>
      <c r="C139" s="21"/>
    </row>
    <row r="140" spans="2:3" x14ac:dyDescent="0.25">
      <c r="B140" s="14"/>
      <c r="C140" s="21"/>
    </row>
    <row r="141" spans="2:3" x14ac:dyDescent="0.25">
      <c r="B141" s="14"/>
      <c r="C141" s="21"/>
    </row>
    <row r="142" spans="2:3" x14ac:dyDescent="0.25">
      <c r="B142" s="14"/>
      <c r="C142" s="21"/>
    </row>
    <row r="143" spans="2:3" x14ac:dyDescent="0.25">
      <c r="B143" s="14"/>
      <c r="C143" s="21"/>
    </row>
    <row r="144" spans="2:3" x14ac:dyDescent="0.25">
      <c r="B144" s="14"/>
      <c r="C144" s="21"/>
    </row>
    <row r="145" spans="2:3" x14ac:dyDescent="0.25">
      <c r="B145" s="14"/>
      <c r="C145" s="21"/>
    </row>
    <row r="146" spans="2:3" x14ac:dyDescent="0.25">
      <c r="B146" s="14"/>
      <c r="C146" s="21"/>
    </row>
    <row r="147" spans="2:3" x14ac:dyDescent="0.25">
      <c r="B147" s="14"/>
      <c r="C147" s="21"/>
    </row>
    <row r="148" spans="2:3" x14ac:dyDescent="0.25">
      <c r="B148" s="14"/>
      <c r="C148" s="21"/>
    </row>
    <row r="149" spans="2:3" x14ac:dyDescent="0.25">
      <c r="B149" s="14"/>
      <c r="C149" s="21"/>
    </row>
    <row r="150" spans="2:3" x14ac:dyDescent="0.25">
      <c r="B150" s="14"/>
      <c r="C150" s="21"/>
    </row>
    <row r="151" spans="2:3" x14ac:dyDescent="0.25">
      <c r="B151" s="14"/>
      <c r="C151" s="21"/>
    </row>
    <row r="152" spans="2:3" x14ac:dyDescent="0.25">
      <c r="B152" s="14"/>
      <c r="C152" s="21"/>
    </row>
    <row r="153" spans="2:3" x14ac:dyDescent="0.25">
      <c r="B153" s="14"/>
      <c r="C153" s="21"/>
    </row>
    <row r="154" spans="2:3" x14ac:dyDescent="0.25">
      <c r="B154" s="14"/>
      <c r="C154" s="21"/>
    </row>
    <row r="155" spans="2:3" x14ac:dyDescent="0.25">
      <c r="B155" s="14"/>
      <c r="C155" s="21"/>
    </row>
    <row r="156" spans="2:3" x14ac:dyDescent="0.25">
      <c r="B156" s="14"/>
      <c r="C156" s="21"/>
    </row>
    <row r="157" spans="2:3" x14ac:dyDescent="0.25">
      <c r="B157" s="14"/>
      <c r="C157" s="21"/>
    </row>
    <row r="158" spans="2:3" x14ac:dyDescent="0.25">
      <c r="B158" s="14"/>
      <c r="C158" s="21"/>
    </row>
    <row r="159" spans="2:3" x14ac:dyDescent="0.25">
      <c r="B159" s="14"/>
      <c r="C159" s="21"/>
    </row>
    <row r="160" spans="2:3" x14ac:dyDescent="0.25">
      <c r="B160" s="14"/>
      <c r="C160" s="21"/>
    </row>
    <row r="161" spans="2:3" x14ac:dyDescent="0.25">
      <c r="B161" s="14"/>
      <c r="C161" s="21"/>
    </row>
    <row r="162" spans="2:3" x14ac:dyDescent="0.25">
      <c r="B162" s="14"/>
      <c r="C162" s="21"/>
    </row>
    <row r="163" spans="2:3" x14ac:dyDescent="0.25">
      <c r="B163" s="14"/>
      <c r="C163" s="21"/>
    </row>
    <row r="164" spans="2:3" x14ac:dyDescent="0.25">
      <c r="B164" s="14"/>
      <c r="C164" s="21"/>
    </row>
    <row r="165" spans="2:3" x14ac:dyDescent="0.25">
      <c r="B165" s="14"/>
      <c r="C165" s="21"/>
    </row>
    <row r="166" spans="2:3" x14ac:dyDescent="0.25">
      <c r="B166" s="14"/>
      <c r="C166" s="21"/>
    </row>
    <row r="167" spans="2:3" x14ac:dyDescent="0.25">
      <c r="B167" s="14"/>
      <c r="C167" s="21"/>
    </row>
    <row r="168" spans="2:3" x14ac:dyDescent="0.25">
      <c r="B168" s="14"/>
      <c r="C168" s="21"/>
    </row>
    <row r="169" spans="2:3" x14ac:dyDescent="0.25">
      <c r="B169" s="14"/>
      <c r="C169" s="21"/>
    </row>
    <row r="170" spans="2:3" x14ac:dyDescent="0.25">
      <c r="B170" s="14"/>
      <c r="C170" s="21"/>
    </row>
    <row r="171" spans="2:3" x14ac:dyDescent="0.25">
      <c r="B171" s="14"/>
      <c r="C171" s="21"/>
    </row>
    <row r="172" spans="2:3" x14ac:dyDescent="0.25">
      <c r="B172" s="14"/>
      <c r="C172" s="21"/>
    </row>
    <row r="173" spans="2:3" x14ac:dyDescent="0.25">
      <c r="B173" s="14"/>
      <c r="C173" s="21"/>
    </row>
    <row r="174" spans="2:3" x14ac:dyDescent="0.25">
      <c r="B174" s="14"/>
      <c r="C174" s="21"/>
    </row>
    <row r="175" spans="2:3" x14ac:dyDescent="0.25">
      <c r="B175" s="14"/>
      <c r="C175" s="21"/>
    </row>
    <row r="176" spans="2:3" x14ac:dyDescent="0.25">
      <c r="B176" s="14"/>
      <c r="C176" s="21"/>
    </row>
    <row r="177" spans="2:3" x14ac:dyDescent="0.25">
      <c r="B177" s="14"/>
      <c r="C177" s="21"/>
    </row>
    <row r="178" spans="2:3" x14ac:dyDescent="0.25">
      <c r="B178" s="14"/>
      <c r="C178" s="21"/>
    </row>
    <row r="179" spans="2:3" x14ac:dyDescent="0.25">
      <c r="B179" s="14"/>
      <c r="C179" s="21"/>
    </row>
    <row r="180" spans="2:3" x14ac:dyDescent="0.25">
      <c r="B180" s="14"/>
      <c r="C180" s="21"/>
    </row>
    <row r="181" spans="2:3" x14ac:dyDescent="0.25">
      <c r="B181" s="14"/>
      <c r="C181" s="21"/>
    </row>
    <row r="182" spans="2:3" x14ac:dyDescent="0.25">
      <c r="B182" s="14"/>
      <c r="C182" s="21"/>
    </row>
    <row r="183" spans="2:3" x14ac:dyDescent="0.25">
      <c r="B183" s="14"/>
      <c r="C183" s="21"/>
    </row>
    <row r="184" spans="2:3" x14ac:dyDescent="0.25">
      <c r="B184" s="14"/>
      <c r="C184" s="21"/>
    </row>
    <row r="185" spans="2:3" x14ac:dyDescent="0.25">
      <c r="B185" s="14"/>
      <c r="C185" s="21"/>
    </row>
    <row r="186" spans="2:3" x14ac:dyDescent="0.25">
      <c r="B186" s="14"/>
      <c r="C186" s="21"/>
    </row>
    <row r="187" spans="2:3" x14ac:dyDescent="0.25">
      <c r="B187" s="14"/>
      <c r="C187" s="21"/>
    </row>
    <row r="188" spans="2:3" x14ac:dyDescent="0.25">
      <c r="B188" s="14"/>
      <c r="C188" s="21"/>
    </row>
    <row r="189" spans="2:3" x14ac:dyDescent="0.25">
      <c r="B189" s="14"/>
      <c r="C189" s="21"/>
    </row>
    <row r="190" spans="2:3" x14ac:dyDescent="0.25">
      <c r="B190" s="14"/>
      <c r="C190" s="21"/>
    </row>
    <row r="191" spans="2:3" x14ac:dyDescent="0.25">
      <c r="B191" s="14"/>
      <c r="C191" s="21"/>
    </row>
    <row r="192" spans="2:3" x14ac:dyDescent="0.25">
      <c r="B192" s="14"/>
      <c r="C192" s="21"/>
    </row>
    <row r="193" spans="2:3" x14ac:dyDescent="0.25">
      <c r="B193" s="14"/>
      <c r="C193" s="21"/>
    </row>
    <row r="194" spans="2:3" x14ac:dyDescent="0.25">
      <c r="B194" s="14"/>
      <c r="C194" s="21"/>
    </row>
    <row r="195" spans="2:3" x14ac:dyDescent="0.25">
      <c r="B195" s="14"/>
      <c r="C195" s="21"/>
    </row>
    <row r="196" spans="2:3" x14ac:dyDescent="0.25">
      <c r="B196" s="14"/>
      <c r="C196" s="21"/>
    </row>
    <row r="197" spans="2:3" x14ac:dyDescent="0.25">
      <c r="B197" s="14"/>
      <c r="C197" s="21"/>
    </row>
    <row r="198" spans="2:3" x14ac:dyDescent="0.25">
      <c r="B198" s="14"/>
      <c r="C198" s="21"/>
    </row>
    <row r="199" spans="2:3" x14ac:dyDescent="0.25">
      <c r="B199" s="14"/>
      <c r="C199" s="21"/>
    </row>
    <row r="200" spans="2:3" x14ac:dyDescent="0.25">
      <c r="B200" s="14"/>
      <c r="C200" s="21"/>
    </row>
    <row r="201" spans="2:3" x14ac:dyDescent="0.25">
      <c r="B201" s="14"/>
      <c r="C201" s="21"/>
    </row>
    <row r="202" spans="2:3" x14ac:dyDescent="0.25">
      <c r="B202" s="14"/>
      <c r="C202" s="21"/>
    </row>
    <row r="203" spans="2:3" x14ac:dyDescent="0.25">
      <c r="B203" s="14"/>
      <c r="C203" s="21"/>
    </row>
    <row r="204" spans="2:3" x14ac:dyDescent="0.25">
      <c r="B204" s="14"/>
      <c r="C204" s="21"/>
    </row>
    <row r="205" spans="2:3" x14ac:dyDescent="0.25">
      <c r="B205" s="14"/>
      <c r="C205" s="21"/>
    </row>
    <row r="206" spans="2:3" x14ac:dyDescent="0.25">
      <c r="B206" s="14"/>
      <c r="C206" s="21"/>
    </row>
    <row r="207" spans="2:3" x14ac:dyDescent="0.25">
      <c r="B207" s="14"/>
      <c r="C207" s="21"/>
    </row>
    <row r="208" spans="2:3" x14ac:dyDescent="0.25">
      <c r="B208" s="14"/>
      <c r="C208" s="21"/>
    </row>
    <row r="209" spans="2:3" x14ac:dyDescent="0.25">
      <c r="B209" s="14"/>
      <c r="C209" s="21"/>
    </row>
    <row r="210" spans="2:3" x14ac:dyDescent="0.25">
      <c r="B210" s="14"/>
      <c r="C210" s="21"/>
    </row>
    <row r="211" spans="2:3" x14ac:dyDescent="0.25">
      <c r="B211" s="14"/>
      <c r="C211" s="21"/>
    </row>
    <row r="212" spans="2:3" x14ac:dyDescent="0.25">
      <c r="B212" s="14"/>
      <c r="C212" s="21"/>
    </row>
    <row r="213" spans="2:3" x14ac:dyDescent="0.25">
      <c r="B213" s="14"/>
      <c r="C213" s="21"/>
    </row>
    <row r="214" spans="2:3" x14ac:dyDescent="0.25">
      <c r="B214" s="14"/>
      <c r="C214" s="21"/>
    </row>
    <row r="215" spans="2:3" x14ac:dyDescent="0.25">
      <c r="B215" s="14"/>
      <c r="C215" s="21"/>
    </row>
    <row r="216" spans="2:3" x14ac:dyDescent="0.25">
      <c r="B216" s="14"/>
      <c r="C216" s="21"/>
    </row>
    <row r="217" spans="2:3" x14ac:dyDescent="0.25">
      <c r="B217" s="14"/>
      <c r="C217" s="21"/>
    </row>
    <row r="218" spans="2:3" x14ac:dyDescent="0.25">
      <c r="B218" s="14"/>
      <c r="C218" s="21"/>
    </row>
    <row r="219" spans="2:3" x14ac:dyDescent="0.25">
      <c r="B219" s="14"/>
      <c r="C219" s="21"/>
    </row>
    <row r="220" spans="2:3" x14ac:dyDescent="0.25">
      <c r="B220" s="14"/>
      <c r="C220" s="21"/>
    </row>
    <row r="221" spans="2:3" x14ac:dyDescent="0.25">
      <c r="B221" s="14"/>
      <c r="C221" s="21"/>
    </row>
    <row r="222" spans="2:3" x14ac:dyDescent="0.25">
      <c r="B222" s="14"/>
      <c r="C222" s="21"/>
    </row>
    <row r="223" spans="2:3" x14ac:dyDescent="0.25">
      <c r="B223" s="14"/>
      <c r="C223" s="21"/>
    </row>
    <row r="224" spans="2:3" x14ac:dyDescent="0.25">
      <c r="B224" s="14"/>
      <c r="C224" s="21"/>
    </row>
    <row r="225" spans="2:3" x14ac:dyDescent="0.25">
      <c r="B225" s="14"/>
      <c r="C225" s="21"/>
    </row>
    <row r="226" spans="2:3" x14ac:dyDescent="0.25">
      <c r="B226" s="14"/>
      <c r="C226" s="21"/>
    </row>
    <row r="227" spans="2:3" x14ac:dyDescent="0.25">
      <c r="B227" s="14"/>
      <c r="C227" s="21"/>
    </row>
    <row r="228" spans="2:3" x14ac:dyDescent="0.25">
      <c r="B228" s="14"/>
      <c r="C228" s="21"/>
    </row>
    <row r="229" spans="2:3" x14ac:dyDescent="0.25">
      <c r="B229" s="14"/>
      <c r="C229" s="21"/>
    </row>
    <row r="230" spans="2:3" x14ac:dyDescent="0.25">
      <c r="B230" s="14"/>
      <c r="C230" s="21"/>
    </row>
    <row r="231" spans="2:3" x14ac:dyDescent="0.25">
      <c r="B231" s="14"/>
      <c r="C231" s="21"/>
    </row>
    <row r="232" spans="2:3" x14ac:dyDescent="0.25">
      <c r="B232" s="14"/>
      <c r="C232" s="21"/>
    </row>
    <row r="233" spans="2:3" x14ac:dyDescent="0.25">
      <c r="B233" s="14"/>
      <c r="C233" s="21"/>
    </row>
    <row r="234" spans="2:3" x14ac:dyDescent="0.25">
      <c r="B234" s="14"/>
      <c r="C234" s="21"/>
    </row>
    <row r="235" spans="2:3" x14ac:dyDescent="0.25">
      <c r="B235" s="14"/>
      <c r="C235" s="21"/>
    </row>
    <row r="236" spans="2:3" x14ac:dyDescent="0.25">
      <c r="B236" s="14"/>
      <c r="C236" s="21"/>
    </row>
    <row r="237" spans="2:3" x14ac:dyDescent="0.25">
      <c r="B237" s="14"/>
      <c r="C237" s="21"/>
    </row>
    <row r="238" spans="2:3" x14ac:dyDescent="0.25">
      <c r="B238" s="14"/>
      <c r="C238" s="21"/>
    </row>
    <row r="239" spans="2:3" x14ac:dyDescent="0.25">
      <c r="B239" s="14"/>
      <c r="C239" s="21"/>
    </row>
    <row r="240" spans="2:3" x14ac:dyDescent="0.25">
      <c r="B240" s="14"/>
      <c r="C240" s="21"/>
    </row>
    <row r="241" spans="2:3" x14ac:dyDescent="0.25">
      <c r="B241" s="14"/>
      <c r="C241" s="21"/>
    </row>
    <row r="242" spans="2:3" x14ac:dyDescent="0.25">
      <c r="B242" s="14"/>
      <c r="C242" s="21"/>
    </row>
    <row r="243" spans="2:3" x14ac:dyDescent="0.25">
      <c r="B243" s="14"/>
      <c r="C243" s="21"/>
    </row>
    <row r="244" spans="2:3" x14ac:dyDescent="0.25">
      <c r="B244" s="14"/>
      <c r="C244" s="21"/>
    </row>
    <row r="245" spans="2:3" x14ac:dyDescent="0.25">
      <c r="B245" s="14"/>
      <c r="C245" s="21"/>
    </row>
    <row r="246" spans="2:3" x14ac:dyDescent="0.25">
      <c r="B246" s="14"/>
      <c r="C246" s="21"/>
    </row>
    <row r="247" spans="2:3" x14ac:dyDescent="0.25">
      <c r="B247" s="14"/>
      <c r="C247" s="21"/>
    </row>
    <row r="248" spans="2:3" x14ac:dyDescent="0.25">
      <c r="B248" s="14"/>
      <c r="C248" s="21"/>
    </row>
    <row r="249" spans="2:3" x14ac:dyDescent="0.25">
      <c r="B249" s="14"/>
      <c r="C249" s="21"/>
    </row>
    <row r="250" spans="2:3" x14ac:dyDescent="0.25">
      <c r="B250" s="14"/>
      <c r="C250" s="21"/>
    </row>
    <row r="251" spans="2:3" x14ac:dyDescent="0.25">
      <c r="B251" s="14"/>
      <c r="C251" s="21"/>
    </row>
    <row r="252" spans="2:3" x14ac:dyDescent="0.25">
      <c r="B252" s="14"/>
      <c r="C252" s="21"/>
    </row>
    <row r="253" spans="2:3" x14ac:dyDescent="0.25">
      <c r="B253" s="14"/>
      <c r="C253" s="21"/>
    </row>
    <row r="254" spans="2:3" x14ac:dyDescent="0.25">
      <c r="B254" s="14"/>
      <c r="C254" s="21"/>
    </row>
    <row r="255" spans="2:3" x14ac:dyDescent="0.25">
      <c r="B255" s="14"/>
      <c r="C255" s="21"/>
    </row>
    <row r="256" spans="2:3" x14ac:dyDescent="0.25">
      <c r="B256" s="14"/>
      <c r="C256" s="21"/>
    </row>
    <row r="257" spans="2:3" x14ac:dyDescent="0.25">
      <c r="B257" s="14"/>
      <c r="C257" s="21"/>
    </row>
    <row r="258" spans="2:3" x14ac:dyDescent="0.25">
      <c r="B258" s="14"/>
      <c r="C258" s="21"/>
    </row>
    <row r="259" spans="2:3" x14ac:dyDescent="0.25">
      <c r="B259" s="14"/>
      <c r="C259" s="21"/>
    </row>
    <row r="260" spans="2:3" x14ac:dyDescent="0.25">
      <c r="B260" s="14"/>
      <c r="C260" s="21"/>
    </row>
    <row r="261" spans="2:3" x14ac:dyDescent="0.25">
      <c r="B261" s="14"/>
      <c r="C261" s="21"/>
    </row>
    <row r="262" spans="2:3" x14ac:dyDescent="0.25">
      <c r="B262" s="14"/>
      <c r="C262" s="21"/>
    </row>
    <row r="263" spans="2:3" x14ac:dyDescent="0.25">
      <c r="B263" s="14"/>
      <c r="C263" s="21"/>
    </row>
    <row r="264" spans="2:3" x14ac:dyDescent="0.25">
      <c r="B264" s="14"/>
      <c r="C264" s="21"/>
    </row>
    <row r="265" spans="2:3" x14ac:dyDescent="0.25">
      <c r="B265" s="14"/>
      <c r="C265" s="21"/>
    </row>
    <row r="266" spans="2:3" x14ac:dyDescent="0.25">
      <c r="B266" s="14"/>
      <c r="C266" s="21"/>
    </row>
    <row r="267" spans="2:3" x14ac:dyDescent="0.25">
      <c r="B267" s="14"/>
      <c r="C267" s="21"/>
    </row>
    <row r="268" spans="2:3" x14ac:dyDescent="0.25">
      <c r="B268" s="14"/>
      <c r="C268" s="21"/>
    </row>
    <row r="269" spans="2:3" x14ac:dyDescent="0.25">
      <c r="B269" s="14"/>
      <c r="C269" s="21"/>
    </row>
    <row r="270" spans="2:3" x14ac:dyDescent="0.25">
      <c r="B270" s="14"/>
      <c r="C270" s="21"/>
    </row>
    <row r="271" spans="2:3" x14ac:dyDescent="0.25">
      <c r="B271" s="14"/>
      <c r="C271" s="21"/>
    </row>
    <row r="272" spans="2:3" x14ac:dyDescent="0.25">
      <c r="B272" s="14"/>
      <c r="C272" s="21"/>
    </row>
    <row r="273" spans="2:3" x14ac:dyDescent="0.25">
      <c r="B273" s="14"/>
      <c r="C273" s="21"/>
    </row>
    <row r="274" spans="2:3" x14ac:dyDescent="0.25">
      <c r="B274" s="14"/>
      <c r="C274" s="21"/>
    </row>
    <row r="275" spans="2:3" x14ac:dyDescent="0.25">
      <c r="B275" s="14"/>
      <c r="C275" s="21"/>
    </row>
    <row r="276" spans="2:3" x14ac:dyDescent="0.25">
      <c r="B276" s="14"/>
      <c r="C276" s="21"/>
    </row>
    <row r="277" spans="2:3" x14ac:dyDescent="0.25">
      <c r="B277" s="14"/>
      <c r="C277" s="21"/>
    </row>
    <row r="278" spans="2:3" x14ac:dyDescent="0.25">
      <c r="B278" s="14"/>
      <c r="C278" s="21"/>
    </row>
    <row r="279" spans="2:3" x14ac:dyDescent="0.25">
      <c r="B279" s="14"/>
      <c r="C279" s="21"/>
    </row>
    <row r="280" spans="2:3" x14ac:dyDescent="0.25">
      <c r="B280" s="14"/>
      <c r="C280" s="21"/>
    </row>
    <row r="281" spans="2:3" x14ac:dyDescent="0.25">
      <c r="B281" s="14"/>
      <c r="C281" s="21"/>
    </row>
    <row r="282" spans="2:3" x14ac:dyDescent="0.25">
      <c r="B282" s="14"/>
      <c r="C282" s="21"/>
    </row>
    <row r="283" spans="2:3" x14ac:dyDescent="0.25">
      <c r="B283" s="14"/>
      <c r="C283" s="21"/>
    </row>
    <row r="284" spans="2:3" x14ac:dyDescent="0.25">
      <c r="B284" s="14"/>
      <c r="C284" s="21"/>
    </row>
    <row r="285" spans="2:3" x14ac:dyDescent="0.25">
      <c r="B285" s="14"/>
      <c r="C285" s="21"/>
    </row>
    <row r="286" spans="2:3" x14ac:dyDescent="0.25">
      <c r="B286" s="14"/>
      <c r="C286" s="21"/>
    </row>
    <row r="287" spans="2:3" x14ac:dyDescent="0.25">
      <c r="B287" s="14"/>
      <c r="C287" s="21"/>
    </row>
    <row r="288" spans="2:3" x14ac:dyDescent="0.25">
      <c r="B288" s="14"/>
      <c r="C288" s="21"/>
    </row>
    <row r="289" spans="2:3" x14ac:dyDescent="0.25">
      <c r="B289" s="14"/>
      <c r="C289" s="21"/>
    </row>
    <row r="290" spans="2:3" x14ac:dyDescent="0.25">
      <c r="B290" s="14"/>
      <c r="C290" s="21"/>
    </row>
    <row r="291" spans="2:3" x14ac:dyDescent="0.25">
      <c r="B291" s="14"/>
      <c r="C291" s="21"/>
    </row>
    <row r="292" spans="2:3" x14ac:dyDescent="0.25">
      <c r="B292" s="14"/>
      <c r="C292" s="21"/>
    </row>
    <row r="293" spans="2:3" x14ac:dyDescent="0.25">
      <c r="B293" s="14"/>
      <c r="C293" s="21"/>
    </row>
    <row r="294" spans="2:3" x14ac:dyDescent="0.25">
      <c r="B294" s="14"/>
      <c r="C294" s="21"/>
    </row>
    <row r="295" spans="2:3" x14ac:dyDescent="0.25">
      <c r="B295" s="14"/>
      <c r="C295" s="21"/>
    </row>
    <row r="296" spans="2:3" x14ac:dyDescent="0.25">
      <c r="B296" s="14"/>
      <c r="C296" s="21"/>
    </row>
    <row r="297" spans="2:3" x14ac:dyDescent="0.25">
      <c r="B297" s="14"/>
      <c r="C297" s="21"/>
    </row>
    <row r="298" spans="2:3" x14ac:dyDescent="0.25">
      <c r="B298" s="14"/>
      <c r="C298" s="21"/>
    </row>
    <row r="299" spans="2:3" x14ac:dyDescent="0.25">
      <c r="B299" s="14"/>
      <c r="C299" s="21"/>
    </row>
    <row r="300" spans="2:3" x14ac:dyDescent="0.25">
      <c r="B300" s="14"/>
      <c r="C300" s="21"/>
    </row>
    <row r="301" spans="2:3" x14ac:dyDescent="0.25">
      <c r="B301" s="14"/>
      <c r="C301" s="21"/>
    </row>
    <row r="302" spans="2:3" x14ac:dyDescent="0.25">
      <c r="B302" s="14"/>
      <c r="C302" s="21"/>
    </row>
    <row r="303" spans="2:3" x14ac:dyDescent="0.25">
      <c r="B303" s="14"/>
      <c r="C303" s="21"/>
    </row>
    <row r="304" spans="2:3" x14ac:dyDescent="0.25">
      <c r="B304" s="14"/>
      <c r="C304" s="21"/>
    </row>
    <row r="305" spans="2:3" x14ac:dyDescent="0.25">
      <c r="B305" s="14"/>
      <c r="C305" s="21"/>
    </row>
    <row r="306" spans="2:3" x14ac:dyDescent="0.25">
      <c r="B306" s="14"/>
      <c r="C306" s="21"/>
    </row>
    <row r="307" spans="2:3" x14ac:dyDescent="0.25">
      <c r="B307" s="14"/>
      <c r="C307" s="21"/>
    </row>
    <row r="308" spans="2:3" x14ac:dyDescent="0.25">
      <c r="B308" s="14"/>
      <c r="C308" s="21"/>
    </row>
    <row r="309" spans="2:3" x14ac:dyDescent="0.25">
      <c r="B309" s="14"/>
      <c r="C309" s="21"/>
    </row>
    <row r="310" spans="2:3" x14ac:dyDescent="0.25">
      <c r="B310" s="14"/>
      <c r="C310" s="21"/>
    </row>
    <row r="311" spans="2:3" x14ac:dyDescent="0.25">
      <c r="B311" s="14"/>
      <c r="C311" s="21"/>
    </row>
    <row r="312" spans="2:3" x14ac:dyDescent="0.25">
      <c r="B312" s="14"/>
      <c r="C312" s="21"/>
    </row>
    <row r="313" spans="2:3" x14ac:dyDescent="0.25">
      <c r="B313" s="14"/>
      <c r="C313" s="21"/>
    </row>
    <row r="314" spans="2:3" x14ac:dyDescent="0.25">
      <c r="B314" s="14"/>
      <c r="C314" s="21"/>
    </row>
    <row r="315" spans="2:3" x14ac:dyDescent="0.25">
      <c r="B315" s="14"/>
      <c r="C315" s="21"/>
    </row>
    <row r="316" spans="2:3" x14ac:dyDescent="0.25">
      <c r="B316" s="14"/>
      <c r="C316" s="21"/>
    </row>
    <row r="317" spans="2:3" x14ac:dyDescent="0.25">
      <c r="B317" s="14"/>
      <c r="C317" s="21"/>
    </row>
    <row r="318" spans="2:3" x14ac:dyDescent="0.25">
      <c r="B318" s="14"/>
      <c r="C318" s="21"/>
    </row>
    <row r="319" spans="2:3" x14ac:dyDescent="0.25">
      <c r="B319" s="14"/>
      <c r="C319" s="21"/>
    </row>
    <row r="320" spans="2:3" x14ac:dyDescent="0.25">
      <c r="B320" s="14"/>
      <c r="C320" s="21"/>
    </row>
    <row r="321" spans="2:3" x14ac:dyDescent="0.25">
      <c r="B321" s="14"/>
      <c r="C321" s="21"/>
    </row>
    <row r="322" spans="2:3" x14ac:dyDescent="0.25">
      <c r="B322" s="14"/>
      <c r="C322" s="21"/>
    </row>
    <row r="323" spans="2:3" x14ac:dyDescent="0.25">
      <c r="B323" s="14"/>
      <c r="C323" s="21"/>
    </row>
    <row r="324" spans="2:3" x14ac:dyDescent="0.25">
      <c r="B324" s="14"/>
      <c r="C324" s="21"/>
    </row>
    <row r="325" spans="2:3" x14ac:dyDescent="0.25">
      <c r="B325" s="14"/>
      <c r="C325" s="21"/>
    </row>
    <row r="326" spans="2:3" x14ac:dyDescent="0.25">
      <c r="B326" s="14"/>
      <c r="C326" s="21"/>
    </row>
    <row r="327" spans="2:3" x14ac:dyDescent="0.25">
      <c r="B327" s="14"/>
      <c r="C327" s="21"/>
    </row>
    <row r="328" spans="2:3" x14ac:dyDescent="0.25">
      <c r="B328" s="14"/>
      <c r="C328" s="21"/>
    </row>
    <row r="329" spans="2:3" x14ac:dyDescent="0.25">
      <c r="B329" s="14"/>
      <c r="C329" s="21"/>
    </row>
    <row r="330" spans="2:3" x14ac:dyDescent="0.25">
      <c r="B330" s="14"/>
      <c r="C330" s="21"/>
    </row>
    <row r="331" spans="2:3" x14ac:dyDescent="0.25">
      <c r="B331" s="14"/>
      <c r="C331" s="21"/>
    </row>
    <row r="332" spans="2:3" x14ac:dyDescent="0.25">
      <c r="B332" s="14"/>
      <c r="C332" s="21"/>
    </row>
    <row r="333" spans="2:3" x14ac:dyDescent="0.25">
      <c r="B333" s="14"/>
      <c r="C333" s="21"/>
    </row>
    <row r="334" spans="2:3" x14ac:dyDescent="0.25">
      <c r="B334" s="14"/>
      <c r="C334" s="21"/>
    </row>
    <row r="335" spans="2:3" x14ac:dyDescent="0.25">
      <c r="B335" s="14"/>
      <c r="C335" s="21"/>
    </row>
    <row r="336" spans="2:3" x14ac:dyDescent="0.25">
      <c r="B336" s="14"/>
      <c r="C336" s="21"/>
    </row>
    <row r="337" spans="2:3" x14ac:dyDescent="0.25">
      <c r="B337" s="14"/>
      <c r="C337" s="21"/>
    </row>
    <row r="338" spans="2:3" x14ac:dyDescent="0.25">
      <c r="B338" s="14"/>
      <c r="C338" s="21"/>
    </row>
    <row r="339" spans="2:3" x14ac:dyDescent="0.25">
      <c r="B339" s="14"/>
      <c r="C339" s="21"/>
    </row>
    <row r="340" spans="2:3" x14ac:dyDescent="0.25">
      <c r="B340" s="14"/>
      <c r="C340" s="21"/>
    </row>
    <row r="341" spans="2:3" x14ac:dyDescent="0.25">
      <c r="B341" s="14"/>
      <c r="C341" s="21"/>
    </row>
    <row r="342" spans="2:3" x14ac:dyDescent="0.25">
      <c r="B342" s="14"/>
      <c r="C342" s="21"/>
    </row>
    <row r="343" spans="2:3" x14ac:dyDescent="0.25">
      <c r="B343" s="14"/>
      <c r="C343" s="21"/>
    </row>
    <row r="344" spans="2:3" x14ac:dyDescent="0.25">
      <c r="B344" s="14"/>
      <c r="C344" s="21"/>
    </row>
    <row r="345" spans="2:3" x14ac:dyDescent="0.25">
      <c r="B345" s="14"/>
      <c r="C345" s="21"/>
    </row>
    <row r="346" spans="2:3" x14ac:dyDescent="0.25">
      <c r="B346" s="14"/>
      <c r="C346" s="21"/>
    </row>
    <row r="347" spans="2:3" x14ac:dyDescent="0.25">
      <c r="B347" s="14"/>
      <c r="C347" s="21"/>
    </row>
    <row r="348" spans="2:3" x14ac:dyDescent="0.25">
      <c r="B348" s="14"/>
      <c r="C348" s="21"/>
    </row>
    <row r="349" spans="2:3" x14ac:dyDescent="0.25">
      <c r="B349" s="14"/>
      <c r="C349" s="21"/>
    </row>
    <row r="350" spans="2:3" x14ac:dyDescent="0.25">
      <c r="B350" s="14"/>
      <c r="C350" s="21"/>
    </row>
    <row r="351" spans="2:3" x14ac:dyDescent="0.25">
      <c r="B351" s="14"/>
      <c r="C351" s="21"/>
    </row>
    <row r="352" spans="2:3" x14ac:dyDescent="0.25">
      <c r="B352" s="14"/>
      <c r="C352" s="21"/>
    </row>
    <row r="353" spans="2:3" x14ac:dyDescent="0.25">
      <c r="B353" s="14"/>
      <c r="C353" s="21"/>
    </row>
    <row r="354" spans="2:3" x14ac:dyDescent="0.25">
      <c r="B354" s="14"/>
      <c r="C354" s="21"/>
    </row>
    <row r="355" spans="2:3" x14ac:dyDescent="0.25">
      <c r="B355" s="14"/>
      <c r="C355" s="21"/>
    </row>
    <row r="356" spans="2:3" x14ac:dyDescent="0.25">
      <c r="B356" s="14"/>
      <c r="C356" s="21"/>
    </row>
    <row r="357" spans="2:3" x14ac:dyDescent="0.25">
      <c r="B357" s="14"/>
      <c r="C357" s="21"/>
    </row>
    <row r="358" spans="2:3" x14ac:dyDescent="0.25">
      <c r="B358" s="14"/>
      <c r="C358" s="21"/>
    </row>
    <row r="359" spans="2:3" x14ac:dyDescent="0.25">
      <c r="B359" s="14"/>
      <c r="C359" s="21"/>
    </row>
    <row r="360" spans="2:3" x14ac:dyDescent="0.25">
      <c r="B360" s="14"/>
      <c r="C360" s="21"/>
    </row>
    <row r="361" spans="2:3" x14ac:dyDescent="0.25">
      <c r="B361" s="14"/>
      <c r="C361" s="21"/>
    </row>
    <row r="362" spans="2:3" x14ac:dyDescent="0.25">
      <c r="B362" s="14"/>
      <c r="C362" s="21"/>
    </row>
    <row r="363" spans="2:3" x14ac:dyDescent="0.25">
      <c r="B363" s="14"/>
      <c r="C363" s="21"/>
    </row>
    <row r="364" spans="2:3" x14ac:dyDescent="0.25">
      <c r="B364" s="14"/>
      <c r="C364" s="21"/>
    </row>
    <row r="365" spans="2:3" x14ac:dyDescent="0.25">
      <c r="B365" s="14"/>
      <c r="C365" s="21"/>
    </row>
    <row r="366" spans="2:3" x14ac:dyDescent="0.25">
      <c r="B366" s="14"/>
      <c r="C366" s="21"/>
    </row>
    <row r="367" spans="2:3" x14ac:dyDescent="0.25">
      <c r="B367" s="14"/>
      <c r="C367" s="21"/>
    </row>
    <row r="368" spans="2:3" x14ac:dyDescent="0.25">
      <c r="B368" s="14"/>
      <c r="C368" s="21"/>
    </row>
    <row r="369" spans="2:3" x14ac:dyDescent="0.25">
      <c r="B369" s="14"/>
      <c r="C369" s="21"/>
    </row>
    <row r="370" spans="2:3" x14ac:dyDescent="0.25">
      <c r="B370" s="14"/>
      <c r="C370" s="21"/>
    </row>
    <row r="371" spans="2:3" x14ac:dyDescent="0.25">
      <c r="B371" s="14"/>
      <c r="C371" s="21"/>
    </row>
    <row r="372" spans="2:3" x14ac:dyDescent="0.25">
      <c r="B372" s="14"/>
      <c r="C372" s="21"/>
    </row>
    <row r="373" spans="2:3" x14ac:dyDescent="0.25">
      <c r="B373" s="14"/>
      <c r="C373" s="21"/>
    </row>
    <row r="374" spans="2:3" x14ac:dyDescent="0.25">
      <c r="B374" s="14"/>
      <c r="C374" s="21"/>
    </row>
    <row r="375" spans="2:3" x14ac:dyDescent="0.25">
      <c r="B375" s="14"/>
      <c r="C375" s="21"/>
    </row>
    <row r="376" spans="2:3" x14ac:dyDescent="0.25">
      <c r="B376" s="14"/>
      <c r="C376" s="21"/>
    </row>
    <row r="377" spans="2:3" x14ac:dyDescent="0.25">
      <c r="B377" s="14"/>
      <c r="C377" s="21"/>
    </row>
    <row r="378" spans="2:3" x14ac:dyDescent="0.25">
      <c r="B378" s="14"/>
      <c r="C378" s="21"/>
    </row>
    <row r="379" spans="2:3" x14ac:dyDescent="0.25">
      <c r="B379" s="14"/>
      <c r="C379" s="21"/>
    </row>
    <row r="380" spans="2:3" x14ac:dyDescent="0.25">
      <c r="B380" s="14"/>
      <c r="C380" s="21"/>
    </row>
    <row r="381" spans="2:3" x14ac:dyDescent="0.25">
      <c r="B381" s="14"/>
      <c r="C381" s="21"/>
    </row>
    <row r="382" spans="2:3" x14ac:dyDescent="0.25">
      <c r="B382" s="14"/>
      <c r="C382" s="21"/>
    </row>
    <row r="383" spans="2:3" x14ac:dyDescent="0.25">
      <c r="B383" s="14"/>
      <c r="C383" s="21"/>
    </row>
    <row r="384" spans="2:3" x14ac:dyDescent="0.25">
      <c r="B384" s="14"/>
      <c r="C384" s="21"/>
    </row>
    <row r="385" spans="2:3" x14ac:dyDescent="0.25">
      <c r="B385" s="14"/>
      <c r="C385" s="21"/>
    </row>
    <row r="386" spans="2:3" x14ac:dyDescent="0.25">
      <c r="B386" s="14"/>
      <c r="C386" s="21"/>
    </row>
    <row r="387" spans="2:3" x14ac:dyDescent="0.25">
      <c r="B387" s="14"/>
      <c r="C387" s="21"/>
    </row>
    <row r="388" spans="2:3" x14ac:dyDescent="0.25">
      <c r="B388" s="14"/>
      <c r="C388" s="21"/>
    </row>
    <row r="389" spans="2:3" x14ac:dyDescent="0.25">
      <c r="B389" s="14"/>
      <c r="C389" s="21"/>
    </row>
    <row r="390" spans="2:3" x14ac:dyDescent="0.25">
      <c r="B390" s="14"/>
      <c r="C390" s="21"/>
    </row>
    <row r="391" spans="2:3" x14ac:dyDescent="0.25">
      <c r="B391" s="14"/>
      <c r="C391" s="21"/>
    </row>
    <row r="392" spans="2:3" x14ac:dyDescent="0.25">
      <c r="B392" s="14"/>
      <c r="C392" s="21"/>
    </row>
    <row r="393" spans="2:3" x14ac:dyDescent="0.25">
      <c r="B393" s="14"/>
      <c r="C393" s="21"/>
    </row>
    <row r="394" spans="2:3" x14ac:dyDescent="0.25">
      <c r="B394" s="14"/>
      <c r="C394" s="21"/>
    </row>
    <row r="395" spans="2:3" x14ac:dyDescent="0.25">
      <c r="B395" s="14"/>
      <c r="C395" s="21"/>
    </row>
    <row r="396" spans="2:3" x14ac:dyDescent="0.25">
      <c r="B396" s="14"/>
      <c r="C396" s="21"/>
    </row>
    <row r="397" spans="2:3" x14ac:dyDescent="0.25">
      <c r="B397" s="14"/>
      <c r="C397" s="21"/>
    </row>
    <row r="398" spans="2:3" x14ac:dyDescent="0.25">
      <c r="B398" s="14"/>
      <c r="C398" s="21"/>
    </row>
    <row r="399" spans="2:3" x14ac:dyDescent="0.25">
      <c r="B399" s="14"/>
      <c r="C399" s="21"/>
    </row>
    <row r="400" spans="2:3" x14ac:dyDescent="0.25">
      <c r="B400" s="14"/>
      <c r="C400" s="21"/>
    </row>
    <row r="401" spans="2:3" x14ac:dyDescent="0.25">
      <c r="B401" s="14"/>
      <c r="C401" s="21"/>
    </row>
    <row r="402" spans="2:3" x14ac:dyDescent="0.25">
      <c r="B402" s="14"/>
      <c r="C402" s="21"/>
    </row>
    <row r="403" spans="2:3" x14ac:dyDescent="0.25">
      <c r="B403" s="14"/>
      <c r="C403" s="21"/>
    </row>
    <row r="404" spans="2:3" x14ac:dyDescent="0.25">
      <c r="B404" s="14"/>
      <c r="C404" s="21"/>
    </row>
    <row r="405" spans="2:3" x14ac:dyDescent="0.25">
      <c r="B405" s="14"/>
      <c r="C405" s="21"/>
    </row>
    <row r="406" spans="2:3" x14ac:dyDescent="0.25">
      <c r="B406" s="14"/>
      <c r="C406" s="21"/>
    </row>
    <row r="407" spans="2:3" x14ac:dyDescent="0.25">
      <c r="B407" s="14"/>
      <c r="C407" s="21"/>
    </row>
    <row r="408" spans="2:3" x14ac:dyDescent="0.25">
      <c r="B408" s="14"/>
      <c r="C408" s="21"/>
    </row>
    <row r="409" spans="2:3" x14ac:dyDescent="0.25">
      <c r="B409" s="14"/>
      <c r="C409" s="21"/>
    </row>
    <row r="410" spans="2:3" x14ac:dyDescent="0.25">
      <c r="B410" s="14"/>
      <c r="C410" s="21"/>
    </row>
    <row r="411" spans="2:3" x14ac:dyDescent="0.25">
      <c r="B411" s="14"/>
      <c r="C411" s="21"/>
    </row>
    <row r="412" spans="2:3" x14ac:dyDescent="0.25">
      <c r="B412" s="14"/>
      <c r="C412" s="21"/>
    </row>
    <row r="413" spans="2:3" x14ac:dyDescent="0.25">
      <c r="B413" s="14"/>
      <c r="C413" s="21"/>
    </row>
    <row r="414" spans="2:3" x14ac:dyDescent="0.25">
      <c r="B414" s="14"/>
      <c r="C414" s="21"/>
    </row>
    <row r="415" spans="2:3" x14ac:dyDescent="0.25">
      <c r="B415" s="14"/>
      <c r="C415" s="21"/>
    </row>
    <row r="416" spans="2:3" x14ac:dyDescent="0.25">
      <c r="B416" s="14"/>
      <c r="C416" s="21"/>
    </row>
    <row r="417" spans="2:3" x14ac:dyDescent="0.25">
      <c r="B417" s="14"/>
      <c r="C417" s="21"/>
    </row>
    <row r="418" spans="2:3" x14ac:dyDescent="0.25">
      <c r="B418" s="14"/>
      <c r="C418" s="21"/>
    </row>
    <row r="419" spans="2:3" x14ac:dyDescent="0.25">
      <c r="B419" s="14"/>
      <c r="C419" s="21"/>
    </row>
    <row r="420" spans="2:3" x14ac:dyDescent="0.25">
      <c r="B420" s="14"/>
      <c r="C420" s="21"/>
    </row>
    <row r="421" spans="2:3" x14ac:dyDescent="0.25">
      <c r="B421" s="14"/>
      <c r="C421" s="21"/>
    </row>
    <row r="422" spans="2:3" x14ac:dyDescent="0.25">
      <c r="B422" s="14"/>
      <c r="C422" s="21"/>
    </row>
    <row r="423" spans="2:3" x14ac:dyDescent="0.25">
      <c r="B423" s="14"/>
      <c r="C423" s="21"/>
    </row>
    <row r="424" spans="2:3" x14ac:dyDescent="0.25">
      <c r="B424" s="14"/>
      <c r="C424" s="21"/>
    </row>
    <row r="425" spans="2:3" x14ac:dyDescent="0.25">
      <c r="B425" s="14"/>
      <c r="C425" s="21"/>
    </row>
    <row r="426" spans="2:3" x14ac:dyDescent="0.25">
      <c r="B426" s="14"/>
      <c r="C426" s="21"/>
    </row>
    <row r="427" spans="2:3" x14ac:dyDescent="0.25">
      <c r="B427" s="14"/>
      <c r="C427" s="21"/>
    </row>
    <row r="428" spans="2:3" x14ac:dyDescent="0.25">
      <c r="B428" s="14"/>
      <c r="C428" s="21"/>
    </row>
    <row r="429" spans="2:3" x14ac:dyDescent="0.25">
      <c r="B429" s="14"/>
      <c r="C429" s="21"/>
    </row>
    <row r="430" spans="2:3" x14ac:dyDescent="0.25">
      <c r="B430" s="14"/>
      <c r="C430" s="21"/>
    </row>
    <row r="431" spans="2:3" x14ac:dyDescent="0.25">
      <c r="B431" s="14"/>
      <c r="C431" s="21"/>
    </row>
    <row r="432" spans="2:3" x14ac:dyDescent="0.25">
      <c r="B432" s="14"/>
      <c r="C432" s="21"/>
    </row>
    <row r="433" spans="2:3" x14ac:dyDescent="0.25">
      <c r="B433" s="14"/>
      <c r="C433" s="21"/>
    </row>
    <row r="434" spans="2:3" x14ac:dyDescent="0.25">
      <c r="B434" s="14"/>
      <c r="C434" s="21"/>
    </row>
    <row r="435" spans="2:3" x14ac:dyDescent="0.25">
      <c r="B435" s="14"/>
      <c r="C435" s="21"/>
    </row>
    <row r="436" spans="2:3" x14ac:dyDescent="0.25">
      <c r="B436" s="14"/>
      <c r="C436" s="21"/>
    </row>
    <row r="437" spans="2:3" x14ac:dyDescent="0.25">
      <c r="B437" s="14"/>
      <c r="C437" s="21"/>
    </row>
    <row r="438" spans="2:3" x14ac:dyDescent="0.25">
      <c r="B438" s="14"/>
      <c r="C438" s="21"/>
    </row>
    <row r="439" spans="2:3" x14ac:dyDescent="0.25">
      <c r="B439" s="14"/>
      <c r="C439" s="21"/>
    </row>
    <row r="440" spans="2:3" x14ac:dyDescent="0.25">
      <c r="B440" s="14"/>
      <c r="C440" s="21"/>
    </row>
    <row r="441" spans="2:3" x14ac:dyDescent="0.25">
      <c r="B441" s="14"/>
      <c r="C441" s="21"/>
    </row>
    <row r="442" spans="2:3" x14ac:dyDescent="0.25">
      <c r="B442" s="14"/>
      <c r="C442" s="21"/>
    </row>
    <row r="443" spans="2:3" x14ac:dyDescent="0.25">
      <c r="B443" s="14"/>
      <c r="C443" s="21"/>
    </row>
    <row r="444" spans="2:3" x14ac:dyDescent="0.25">
      <c r="B444" s="14"/>
      <c r="C444" s="21"/>
    </row>
    <row r="445" spans="2:3" x14ac:dyDescent="0.25">
      <c r="B445" s="14"/>
      <c r="C445" s="21"/>
    </row>
    <row r="446" spans="2:3" x14ac:dyDescent="0.25">
      <c r="B446" s="14"/>
      <c r="C446" s="21"/>
    </row>
    <row r="447" spans="2:3" x14ac:dyDescent="0.25">
      <c r="B447" s="14"/>
      <c r="C447" s="21"/>
    </row>
    <row r="448" spans="2:3" x14ac:dyDescent="0.25">
      <c r="B448" s="14"/>
      <c r="C448" s="21"/>
    </row>
    <row r="449" spans="2:3" x14ac:dyDescent="0.25">
      <c r="B449" s="14"/>
      <c r="C449" s="21"/>
    </row>
    <row r="450" spans="2:3" x14ac:dyDescent="0.25">
      <c r="B450" s="14"/>
      <c r="C450" s="21"/>
    </row>
    <row r="451" spans="2:3" x14ac:dyDescent="0.25">
      <c r="B451" s="14"/>
      <c r="C451" s="21"/>
    </row>
    <row r="452" spans="2:3" x14ac:dyDescent="0.25">
      <c r="B452" s="14"/>
      <c r="C452" s="21"/>
    </row>
    <row r="453" spans="2:3" x14ac:dyDescent="0.25">
      <c r="B453" s="14"/>
      <c r="C453" s="21"/>
    </row>
    <row r="454" spans="2:3" x14ac:dyDescent="0.25">
      <c r="B454" s="14"/>
      <c r="C454" s="21"/>
    </row>
    <row r="455" spans="2:3" x14ac:dyDescent="0.25">
      <c r="B455" s="14"/>
      <c r="C455" s="21"/>
    </row>
    <row r="456" spans="2:3" x14ac:dyDescent="0.25">
      <c r="B456" s="14"/>
      <c r="C456" s="21"/>
    </row>
    <row r="457" spans="2:3" x14ac:dyDescent="0.25">
      <c r="B457" s="14"/>
      <c r="C457" s="21"/>
    </row>
    <row r="458" spans="2:3" x14ac:dyDescent="0.25">
      <c r="B458" s="14"/>
      <c r="C458" s="21"/>
    </row>
    <row r="459" spans="2:3" x14ac:dyDescent="0.25">
      <c r="B459" s="14"/>
      <c r="C459" s="21"/>
    </row>
    <row r="460" spans="2:3" x14ac:dyDescent="0.25">
      <c r="B460" s="14"/>
      <c r="C460" s="21"/>
    </row>
    <row r="461" spans="2:3" x14ac:dyDescent="0.25">
      <c r="B461" s="14"/>
      <c r="C461" s="21"/>
    </row>
    <row r="462" spans="2:3" x14ac:dyDescent="0.25">
      <c r="B462" s="14"/>
      <c r="C462" s="21"/>
    </row>
    <row r="463" spans="2:3" x14ac:dyDescent="0.25">
      <c r="B463" s="14"/>
      <c r="C463" s="21"/>
    </row>
    <row r="464" spans="2:3" x14ac:dyDescent="0.25">
      <c r="B464" s="14"/>
      <c r="C464" s="21"/>
    </row>
    <row r="465" spans="2:3" x14ac:dyDescent="0.25">
      <c r="B465" s="14"/>
      <c r="C465" s="21"/>
    </row>
    <row r="466" spans="2:3" x14ac:dyDescent="0.25">
      <c r="B466" s="14"/>
      <c r="C466" s="21"/>
    </row>
    <row r="467" spans="2:3" x14ac:dyDescent="0.25">
      <c r="B467" s="14"/>
      <c r="C467" s="21"/>
    </row>
    <row r="468" spans="2:3" x14ac:dyDescent="0.25">
      <c r="B468" s="14"/>
      <c r="C468" s="21"/>
    </row>
    <row r="469" spans="2:3" x14ac:dyDescent="0.25">
      <c r="B469" s="14"/>
      <c r="C469" s="21"/>
    </row>
    <row r="470" spans="2:3" x14ac:dyDescent="0.25">
      <c r="B470" s="14"/>
      <c r="C470" s="21"/>
    </row>
    <row r="471" spans="2:3" x14ac:dyDescent="0.25">
      <c r="B471" s="14"/>
      <c r="C471" s="21"/>
    </row>
    <row r="472" spans="2:3" x14ac:dyDescent="0.25">
      <c r="B472" s="14"/>
      <c r="C472" s="21"/>
    </row>
    <row r="473" spans="2:3" x14ac:dyDescent="0.25">
      <c r="B473" s="14"/>
      <c r="C473" s="21"/>
    </row>
    <row r="474" spans="2:3" x14ac:dyDescent="0.25">
      <c r="B474" s="14"/>
      <c r="C474" s="21"/>
    </row>
    <row r="475" spans="2:3" x14ac:dyDescent="0.25">
      <c r="B475" s="14"/>
      <c r="C475" s="21"/>
    </row>
    <row r="476" spans="2:3" x14ac:dyDescent="0.25">
      <c r="B476" s="14"/>
      <c r="C476" s="21"/>
    </row>
    <row r="477" spans="2:3" x14ac:dyDescent="0.25">
      <c r="B477" s="14"/>
      <c r="C477" s="21"/>
    </row>
    <row r="478" spans="2:3" x14ac:dyDescent="0.25">
      <c r="B478" s="14"/>
      <c r="C478" s="21"/>
    </row>
    <row r="479" spans="2:3" x14ac:dyDescent="0.25">
      <c r="B479" s="14"/>
      <c r="C479" s="21"/>
    </row>
    <row r="480" spans="2:3" x14ac:dyDescent="0.25">
      <c r="B480" s="14"/>
      <c r="C480" s="21"/>
    </row>
    <row r="481" spans="2:3" x14ac:dyDescent="0.25">
      <c r="B481" s="14"/>
      <c r="C481" s="21"/>
    </row>
    <row r="482" spans="2:3" x14ac:dyDescent="0.25">
      <c r="B482" s="14"/>
      <c r="C482" s="21"/>
    </row>
    <row r="483" spans="2:3" x14ac:dyDescent="0.25">
      <c r="B483" s="14"/>
      <c r="C483" s="21"/>
    </row>
    <row r="484" spans="2:3" x14ac:dyDescent="0.25">
      <c r="B484" s="14"/>
      <c r="C484" s="21"/>
    </row>
    <row r="485" spans="2:3" x14ac:dyDescent="0.25">
      <c r="B485" s="14"/>
      <c r="C485" s="21"/>
    </row>
    <row r="486" spans="2:3" x14ac:dyDescent="0.25">
      <c r="B486" s="14"/>
      <c r="C486" s="21"/>
    </row>
    <row r="487" spans="2:3" x14ac:dyDescent="0.25">
      <c r="B487" s="14"/>
      <c r="C487" s="21"/>
    </row>
    <row r="488" spans="2:3" x14ac:dyDescent="0.25">
      <c r="B488" s="14"/>
      <c r="C488" s="21"/>
    </row>
    <row r="489" spans="2:3" x14ac:dyDescent="0.25">
      <c r="B489" s="14"/>
      <c r="C489" s="21"/>
    </row>
    <row r="490" spans="2:3" x14ac:dyDescent="0.25">
      <c r="B490" s="14"/>
      <c r="C490" s="21"/>
    </row>
    <row r="491" spans="2:3" x14ac:dyDescent="0.25">
      <c r="B491" s="14"/>
      <c r="C491" s="21"/>
    </row>
    <row r="492" spans="2:3" x14ac:dyDescent="0.25">
      <c r="B492" s="14"/>
      <c r="C492" s="21"/>
    </row>
    <row r="493" spans="2:3" x14ac:dyDescent="0.25">
      <c r="B493" s="14"/>
      <c r="C493" s="21"/>
    </row>
    <row r="494" spans="2:3" x14ac:dyDescent="0.25">
      <c r="B494" s="14"/>
      <c r="C494" s="21"/>
    </row>
    <row r="495" spans="2:3" x14ac:dyDescent="0.25">
      <c r="B495" s="14"/>
      <c r="C495" s="21"/>
    </row>
    <row r="496" spans="2:3" x14ac:dyDescent="0.25">
      <c r="B496" s="14"/>
      <c r="C496" s="21"/>
    </row>
    <row r="497" spans="2:3" x14ac:dyDescent="0.25">
      <c r="B497" s="14"/>
      <c r="C497" s="21"/>
    </row>
    <row r="498" spans="2:3" x14ac:dyDescent="0.25">
      <c r="B498" s="14"/>
      <c r="C498" s="21"/>
    </row>
    <row r="499" spans="2:3" x14ac:dyDescent="0.25">
      <c r="B499" s="14"/>
      <c r="C499" s="21"/>
    </row>
    <row r="500" spans="2:3" x14ac:dyDescent="0.25">
      <c r="B500" s="14"/>
      <c r="C500" s="21"/>
    </row>
    <row r="501" spans="2:3" x14ac:dyDescent="0.25">
      <c r="B501" s="14"/>
      <c r="C501" s="21"/>
    </row>
    <row r="502" spans="2:3" x14ac:dyDescent="0.25">
      <c r="B502" s="14"/>
      <c r="C502" s="21"/>
    </row>
    <row r="503" spans="2:3" x14ac:dyDescent="0.25">
      <c r="B503" s="14"/>
      <c r="C503" s="21"/>
    </row>
    <row r="504" spans="2:3" x14ac:dyDescent="0.25">
      <c r="B504" s="14"/>
      <c r="C504" s="21"/>
    </row>
    <row r="505" spans="2:3" x14ac:dyDescent="0.25">
      <c r="B505" s="14"/>
      <c r="C505" s="21"/>
    </row>
    <row r="506" spans="2:3" x14ac:dyDescent="0.25">
      <c r="B506" s="14"/>
      <c r="C506" s="21"/>
    </row>
    <row r="507" spans="2:3" x14ac:dyDescent="0.25">
      <c r="B507" s="14"/>
      <c r="C507" s="21"/>
    </row>
    <row r="508" spans="2:3" x14ac:dyDescent="0.25">
      <c r="B508" s="14"/>
      <c r="C508" s="21"/>
    </row>
    <row r="509" spans="2:3" x14ac:dyDescent="0.25">
      <c r="B509" s="14"/>
      <c r="C509" s="21"/>
    </row>
    <row r="510" spans="2:3" x14ac:dyDescent="0.25">
      <c r="B510" s="14"/>
      <c r="C510" s="21"/>
    </row>
    <row r="511" spans="2:3" x14ac:dyDescent="0.25">
      <c r="B511" s="14"/>
      <c r="C511" s="21"/>
    </row>
    <row r="512" spans="2:3" x14ac:dyDescent="0.25">
      <c r="B512" s="14"/>
      <c r="C512" s="21"/>
    </row>
    <row r="513" spans="2:3" x14ac:dyDescent="0.25">
      <c r="B513" s="14"/>
      <c r="C513" s="21"/>
    </row>
    <row r="514" spans="2:3" x14ac:dyDescent="0.25">
      <c r="B514" s="14"/>
      <c r="C514" s="21"/>
    </row>
    <row r="515" spans="2:3" x14ac:dyDescent="0.25">
      <c r="B515" s="14"/>
      <c r="C515" s="21"/>
    </row>
    <row r="516" spans="2:3" x14ac:dyDescent="0.25">
      <c r="B516" s="14"/>
      <c r="C516" s="21"/>
    </row>
    <row r="517" spans="2:3" x14ac:dyDescent="0.25">
      <c r="B517" s="14"/>
      <c r="C517" s="21"/>
    </row>
    <row r="518" spans="2:3" x14ac:dyDescent="0.25">
      <c r="B518" s="14"/>
      <c r="C518" s="21"/>
    </row>
    <row r="519" spans="2:3" x14ac:dyDescent="0.25">
      <c r="B519" s="14"/>
      <c r="C519" s="21"/>
    </row>
    <row r="520" spans="2:3" x14ac:dyDescent="0.25">
      <c r="B520" s="14"/>
      <c r="C520" s="21"/>
    </row>
    <row r="521" spans="2:3" x14ac:dyDescent="0.25">
      <c r="B521" s="14"/>
      <c r="C521" s="21"/>
    </row>
    <row r="522" spans="2:3" x14ac:dyDescent="0.25">
      <c r="B522" s="14"/>
      <c r="C522" s="21"/>
    </row>
    <row r="523" spans="2:3" x14ac:dyDescent="0.25">
      <c r="B523" s="14"/>
      <c r="C523" s="21"/>
    </row>
    <row r="524" spans="2:3" x14ac:dyDescent="0.25">
      <c r="B524" s="14"/>
      <c r="C524" s="21"/>
    </row>
    <row r="525" spans="2:3" x14ac:dyDescent="0.25">
      <c r="B525" s="14"/>
      <c r="C525" s="21"/>
    </row>
    <row r="526" spans="2:3" x14ac:dyDescent="0.25">
      <c r="B526" s="14"/>
      <c r="C526" s="21"/>
    </row>
    <row r="527" spans="2:3" x14ac:dyDescent="0.25">
      <c r="B527" s="14"/>
      <c r="C527" s="21"/>
    </row>
    <row r="528" spans="2:3" x14ac:dyDescent="0.25">
      <c r="B528" s="14"/>
      <c r="C528" s="21"/>
    </row>
    <row r="529" spans="2:3" x14ac:dyDescent="0.25">
      <c r="B529" s="14"/>
      <c r="C529" s="21"/>
    </row>
    <row r="530" spans="2:3" x14ac:dyDescent="0.25">
      <c r="B530" s="14"/>
      <c r="C530" s="21"/>
    </row>
    <row r="531" spans="2:3" x14ac:dyDescent="0.25">
      <c r="B531" s="14"/>
      <c r="C531" s="21"/>
    </row>
    <row r="532" spans="2:3" x14ac:dyDescent="0.25">
      <c r="B532" s="14"/>
      <c r="C532" s="21"/>
    </row>
    <row r="533" spans="2:3" x14ac:dyDescent="0.25">
      <c r="B533" s="14"/>
      <c r="C533" s="21"/>
    </row>
    <row r="534" spans="2:3" x14ac:dyDescent="0.25">
      <c r="B534" s="14"/>
      <c r="C534" s="21"/>
    </row>
    <row r="535" spans="2:3" x14ac:dyDescent="0.25">
      <c r="B535" s="14"/>
      <c r="C535" s="21"/>
    </row>
    <row r="536" spans="2:3" x14ac:dyDescent="0.25">
      <c r="B536" s="14"/>
      <c r="C536" s="21"/>
    </row>
    <row r="537" spans="2:3" x14ac:dyDescent="0.25">
      <c r="B537" s="14"/>
      <c r="C537" s="21"/>
    </row>
    <row r="538" spans="2:3" x14ac:dyDescent="0.25">
      <c r="B538" s="14"/>
      <c r="C538" s="21"/>
    </row>
    <row r="539" spans="2:3" x14ac:dyDescent="0.25">
      <c r="B539" s="14"/>
      <c r="C539" s="21"/>
    </row>
    <row r="540" spans="2:3" x14ac:dyDescent="0.25">
      <c r="B540" s="14"/>
      <c r="C540" s="21"/>
    </row>
    <row r="541" spans="2:3" x14ac:dyDescent="0.25">
      <c r="B541" s="14"/>
      <c r="C541" s="21"/>
    </row>
    <row r="542" spans="2:3" x14ac:dyDescent="0.25">
      <c r="B542" s="14"/>
      <c r="C542" s="21"/>
    </row>
    <row r="543" spans="2:3" x14ac:dyDescent="0.25">
      <c r="B543" s="14"/>
      <c r="C543" s="21"/>
    </row>
    <row r="544" spans="2:3" x14ac:dyDescent="0.25">
      <c r="B544" s="14"/>
      <c r="C544" s="21"/>
    </row>
    <row r="545" spans="2:3" x14ac:dyDescent="0.25">
      <c r="B545" s="14"/>
      <c r="C545" s="21"/>
    </row>
    <row r="546" spans="2:3" x14ac:dyDescent="0.25">
      <c r="B546" s="14"/>
      <c r="C546" s="21"/>
    </row>
    <row r="547" spans="2:3" x14ac:dyDescent="0.25">
      <c r="B547" s="14"/>
      <c r="C547" s="21"/>
    </row>
    <row r="548" spans="2:3" x14ac:dyDescent="0.25">
      <c r="B548" s="14"/>
      <c r="C548" s="21"/>
    </row>
    <row r="549" spans="2:3" x14ac:dyDescent="0.25">
      <c r="B549" s="14"/>
      <c r="C549" s="21"/>
    </row>
    <row r="550" spans="2:3" x14ac:dyDescent="0.25">
      <c r="B550" s="14"/>
      <c r="C550" s="21"/>
    </row>
    <row r="551" spans="2:3" x14ac:dyDescent="0.25">
      <c r="B551" s="14"/>
      <c r="C551" s="21"/>
    </row>
    <row r="552" spans="2:3" x14ac:dyDescent="0.25">
      <c r="B552" s="14"/>
      <c r="C552" s="21"/>
    </row>
    <row r="553" spans="2:3" x14ac:dyDescent="0.25">
      <c r="B553" s="14"/>
      <c r="C553" s="21"/>
    </row>
    <row r="554" spans="2:3" x14ac:dyDescent="0.25">
      <c r="B554" s="14"/>
      <c r="C554" s="21"/>
    </row>
    <row r="555" spans="2:3" x14ac:dyDescent="0.25">
      <c r="B555" s="14"/>
      <c r="C555" s="21"/>
    </row>
    <row r="556" spans="2:3" x14ac:dyDescent="0.25">
      <c r="B556" s="14"/>
      <c r="C556" s="21"/>
    </row>
    <row r="557" spans="2:3" x14ac:dyDescent="0.25">
      <c r="B557" s="14"/>
      <c r="C557" s="21"/>
    </row>
    <row r="558" spans="2:3" x14ac:dyDescent="0.25">
      <c r="B558" s="14"/>
      <c r="C558" s="21"/>
    </row>
    <row r="559" spans="2:3" x14ac:dyDescent="0.25">
      <c r="B559" s="14"/>
      <c r="C559" s="21"/>
    </row>
    <row r="560" spans="2:3" x14ac:dyDescent="0.25">
      <c r="B560" s="14"/>
      <c r="C560" s="21"/>
    </row>
    <row r="561" spans="2:3" x14ac:dyDescent="0.25">
      <c r="B561" s="14"/>
      <c r="C561" s="21"/>
    </row>
    <row r="562" spans="2:3" x14ac:dyDescent="0.25">
      <c r="B562" s="14"/>
      <c r="C562" s="21"/>
    </row>
    <row r="563" spans="2:3" x14ac:dyDescent="0.25">
      <c r="B563" s="14"/>
      <c r="C563" s="21"/>
    </row>
    <row r="564" spans="2:3" x14ac:dyDescent="0.25">
      <c r="B564" s="14"/>
      <c r="C564" s="21"/>
    </row>
    <row r="565" spans="2:3" x14ac:dyDescent="0.25">
      <c r="B565" s="14"/>
      <c r="C565" s="21"/>
    </row>
    <row r="566" spans="2:3" x14ac:dyDescent="0.25">
      <c r="B566" s="14"/>
      <c r="C566" s="21"/>
    </row>
    <row r="567" spans="2:3" x14ac:dyDescent="0.25">
      <c r="B567" s="14"/>
      <c r="C567" s="21"/>
    </row>
    <row r="568" spans="2:3" x14ac:dyDescent="0.25">
      <c r="B568" s="14"/>
      <c r="C568" s="21"/>
    </row>
    <row r="569" spans="2:3" x14ac:dyDescent="0.25">
      <c r="B569" s="14"/>
      <c r="C569" s="21"/>
    </row>
    <row r="570" spans="2:3" x14ac:dyDescent="0.25">
      <c r="B570" s="14"/>
      <c r="C570" s="21"/>
    </row>
    <row r="571" spans="2:3" x14ac:dyDescent="0.25">
      <c r="B571" s="14"/>
      <c r="C571" s="21"/>
    </row>
    <row r="572" spans="2:3" x14ac:dyDescent="0.25">
      <c r="B572" s="14"/>
      <c r="C572" s="21"/>
    </row>
    <row r="573" spans="2:3" x14ac:dyDescent="0.25">
      <c r="B573" s="14"/>
      <c r="C573" s="21"/>
    </row>
    <row r="574" spans="2:3" x14ac:dyDescent="0.25">
      <c r="B574" s="14"/>
      <c r="C574" s="21"/>
    </row>
    <row r="575" spans="2:3" x14ac:dyDescent="0.25">
      <c r="B575" s="14"/>
      <c r="C575" s="21"/>
    </row>
    <row r="576" spans="2:3" x14ac:dyDescent="0.25">
      <c r="B576" s="14"/>
      <c r="C576" s="21"/>
    </row>
    <row r="577" spans="2:3" x14ac:dyDescent="0.25">
      <c r="B577" s="14"/>
      <c r="C577" s="21"/>
    </row>
    <row r="578" spans="2:3" x14ac:dyDescent="0.25">
      <c r="B578" s="14"/>
      <c r="C578" s="21"/>
    </row>
    <row r="579" spans="2:3" x14ac:dyDescent="0.25">
      <c r="B579" s="14"/>
      <c r="C579" s="21"/>
    </row>
    <row r="580" spans="2:3" x14ac:dyDescent="0.25">
      <c r="B580" s="14"/>
      <c r="C580" s="21"/>
    </row>
    <row r="581" spans="2:3" x14ac:dyDescent="0.25">
      <c r="B581" s="14"/>
      <c r="C581" s="21"/>
    </row>
    <row r="582" spans="2:3" x14ac:dyDescent="0.25">
      <c r="B582" s="14"/>
      <c r="C582" s="21"/>
    </row>
    <row r="583" spans="2:3" x14ac:dyDescent="0.25">
      <c r="B583" s="14"/>
      <c r="C583" s="21"/>
    </row>
    <row r="584" spans="2:3" x14ac:dyDescent="0.25">
      <c r="B584" s="14"/>
      <c r="C584" s="21"/>
    </row>
    <row r="585" spans="2:3" x14ac:dyDescent="0.25">
      <c r="B585" s="14"/>
      <c r="C585" s="21"/>
    </row>
    <row r="586" spans="2:3" x14ac:dyDescent="0.25">
      <c r="B586" s="14"/>
      <c r="C586" s="21"/>
    </row>
    <row r="587" spans="2:3" x14ac:dyDescent="0.25">
      <c r="B587" s="14"/>
      <c r="C587" s="21"/>
    </row>
    <row r="588" spans="2:3" x14ac:dyDescent="0.25">
      <c r="B588" s="14"/>
      <c r="C588" s="21"/>
    </row>
    <row r="589" spans="2:3" x14ac:dyDescent="0.25">
      <c r="B589" s="14"/>
      <c r="C589" s="21"/>
    </row>
    <row r="590" spans="2:3" x14ac:dyDescent="0.25">
      <c r="B590" s="14"/>
      <c r="C590" s="21"/>
    </row>
    <row r="591" spans="2:3" x14ac:dyDescent="0.25">
      <c r="B591" s="14"/>
      <c r="C591" s="21"/>
    </row>
    <row r="592" spans="2:3" x14ac:dyDescent="0.25">
      <c r="B592" s="14"/>
      <c r="C592" s="21"/>
    </row>
    <row r="593" spans="2:3" x14ac:dyDescent="0.25">
      <c r="B593" s="14"/>
      <c r="C593" s="21"/>
    </row>
    <row r="594" spans="2:3" x14ac:dyDescent="0.25">
      <c r="B594" s="14"/>
      <c r="C594" s="21"/>
    </row>
    <row r="595" spans="2:3" x14ac:dyDescent="0.25">
      <c r="B595" s="14"/>
      <c r="C595" s="21"/>
    </row>
    <row r="596" spans="2:3" x14ac:dyDescent="0.25">
      <c r="B596" s="14"/>
      <c r="C596" s="21"/>
    </row>
    <row r="597" spans="2:3" x14ac:dyDescent="0.25">
      <c r="B597" s="14"/>
      <c r="C597" s="21"/>
    </row>
    <row r="598" spans="2:3" x14ac:dyDescent="0.25">
      <c r="B598" s="14"/>
      <c r="C598" s="21"/>
    </row>
    <row r="599" spans="2:3" x14ac:dyDescent="0.25">
      <c r="B599" s="14"/>
      <c r="C599" s="21"/>
    </row>
    <row r="600" spans="2:3" x14ac:dyDescent="0.25">
      <c r="B600" s="14"/>
      <c r="C600" s="21"/>
    </row>
    <row r="601" spans="2:3" x14ac:dyDescent="0.25">
      <c r="B601" s="14"/>
      <c r="C601" s="21"/>
    </row>
    <row r="602" spans="2:3" x14ac:dyDescent="0.25">
      <c r="B602" s="14"/>
      <c r="C602" s="21"/>
    </row>
    <row r="603" spans="2:3" x14ac:dyDescent="0.25">
      <c r="B603" s="14"/>
      <c r="C603" s="21"/>
    </row>
    <row r="604" spans="2:3" x14ac:dyDescent="0.25">
      <c r="B604" s="14"/>
      <c r="C604" s="21"/>
    </row>
    <row r="605" spans="2:3" x14ac:dyDescent="0.25">
      <c r="B605" s="14"/>
      <c r="C605" s="21"/>
    </row>
    <row r="606" spans="2:3" x14ac:dyDescent="0.25">
      <c r="B606" s="14"/>
      <c r="C606" s="21"/>
    </row>
    <row r="607" spans="2:3" x14ac:dyDescent="0.25">
      <c r="B607" s="14"/>
      <c r="C607" s="21"/>
    </row>
    <row r="608" spans="2:3" x14ac:dyDescent="0.25">
      <c r="B608" s="14"/>
      <c r="C608" s="21"/>
    </row>
    <row r="609" spans="2:3" x14ac:dyDescent="0.25">
      <c r="B609" s="14"/>
      <c r="C609" s="21"/>
    </row>
    <row r="610" spans="2:3" x14ac:dyDescent="0.25">
      <c r="B610" s="14"/>
      <c r="C610" s="21"/>
    </row>
    <row r="611" spans="2:3" x14ac:dyDescent="0.25">
      <c r="B611" s="14"/>
      <c r="C611" s="21"/>
    </row>
    <row r="612" spans="2:3" x14ac:dyDescent="0.25">
      <c r="B612" s="14"/>
      <c r="C612" s="21"/>
    </row>
    <row r="613" spans="2:3" x14ac:dyDescent="0.25">
      <c r="B613" s="14"/>
      <c r="C613" s="21"/>
    </row>
    <row r="614" spans="2:3" x14ac:dyDescent="0.25">
      <c r="B614" s="14"/>
      <c r="C614" s="21"/>
    </row>
    <row r="615" spans="2:3" x14ac:dyDescent="0.25">
      <c r="B615" s="14"/>
      <c r="C615" s="21"/>
    </row>
    <row r="616" spans="2:3" x14ac:dyDescent="0.25">
      <c r="B616" s="14"/>
      <c r="C616" s="21"/>
    </row>
    <row r="617" spans="2:3" x14ac:dyDescent="0.25">
      <c r="B617" s="14"/>
      <c r="C617" s="21"/>
    </row>
    <row r="618" spans="2:3" x14ac:dyDescent="0.25">
      <c r="B618" s="14"/>
      <c r="C618" s="21"/>
    </row>
    <row r="619" spans="2:3" x14ac:dyDescent="0.25">
      <c r="B619" s="14"/>
      <c r="C619" s="21"/>
    </row>
    <row r="620" spans="2:3" x14ac:dyDescent="0.25">
      <c r="B620" s="14"/>
      <c r="C620" s="21"/>
    </row>
    <row r="621" spans="2:3" x14ac:dyDescent="0.25">
      <c r="B621" s="14"/>
      <c r="C621" s="21"/>
    </row>
    <row r="622" spans="2:3" x14ac:dyDescent="0.25">
      <c r="B622" s="14"/>
      <c r="C622" s="21"/>
    </row>
    <row r="623" spans="2:3" x14ac:dyDescent="0.25">
      <c r="B623" s="14"/>
      <c r="C623" s="21"/>
    </row>
    <row r="624" spans="2:3" x14ac:dyDescent="0.25">
      <c r="B624" s="14"/>
      <c r="C624" s="21"/>
    </row>
    <row r="625" spans="2:3" x14ac:dyDescent="0.25">
      <c r="B625" s="14"/>
      <c r="C625" s="21"/>
    </row>
    <row r="626" spans="2:3" x14ac:dyDescent="0.25">
      <c r="B626" s="14"/>
      <c r="C626" s="21"/>
    </row>
    <row r="627" spans="2:3" x14ac:dyDescent="0.25">
      <c r="B627" s="14"/>
      <c r="C627" s="21"/>
    </row>
    <row r="628" spans="2:3" x14ac:dyDescent="0.25">
      <c r="B628" s="14"/>
      <c r="C628" s="21"/>
    </row>
    <row r="629" spans="2:3" x14ac:dyDescent="0.25">
      <c r="B629" s="14"/>
      <c r="C629" s="21"/>
    </row>
    <row r="630" spans="2:3" x14ac:dyDescent="0.25">
      <c r="B630" s="14"/>
      <c r="C630" s="21"/>
    </row>
    <row r="631" spans="2:3" x14ac:dyDescent="0.25">
      <c r="B631" s="14"/>
      <c r="C631" s="21"/>
    </row>
    <row r="632" spans="2:3" x14ac:dyDescent="0.25">
      <c r="B632" s="14"/>
      <c r="C632" s="21"/>
    </row>
    <row r="633" spans="2:3" x14ac:dyDescent="0.25">
      <c r="B633" s="14"/>
      <c r="C633" s="21"/>
    </row>
    <row r="634" spans="2:3" x14ac:dyDescent="0.25">
      <c r="B634" s="14"/>
      <c r="C634" s="21"/>
    </row>
    <row r="635" spans="2:3" x14ac:dyDescent="0.25">
      <c r="B635" s="14"/>
      <c r="C635" s="21"/>
    </row>
    <row r="636" spans="2:3" x14ac:dyDescent="0.25">
      <c r="B636" s="14"/>
      <c r="C636" s="21"/>
    </row>
    <row r="637" spans="2:3" x14ac:dyDescent="0.25">
      <c r="B637" s="14"/>
      <c r="C637" s="21"/>
    </row>
    <row r="638" spans="2:3" x14ac:dyDescent="0.25">
      <c r="B638" s="14"/>
      <c r="C638" s="21"/>
    </row>
    <row r="639" spans="2:3" x14ac:dyDescent="0.25">
      <c r="B639" s="14"/>
      <c r="C639" s="21"/>
    </row>
    <row r="640" spans="2:3" x14ac:dyDescent="0.25">
      <c r="B640" s="14"/>
      <c r="C640" s="21"/>
    </row>
    <row r="641" spans="2:3" x14ac:dyDescent="0.25">
      <c r="B641" s="14"/>
      <c r="C641" s="21"/>
    </row>
    <row r="642" spans="2:3" x14ac:dyDescent="0.25">
      <c r="B642" s="14"/>
      <c r="C642" s="21"/>
    </row>
    <row r="643" spans="2:3" x14ac:dyDescent="0.25">
      <c r="B643" s="14"/>
      <c r="C643" s="21"/>
    </row>
    <row r="644" spans="2:3" x14ac:dyDescent="0.25">
      <c r="B644" s="14"/>
      <c r="C644" s="21"/>
    </row>
    <row r="645" spans="2:3" x14ac:dyDescent="0.25">
      <c r="B645" s="14"/>
      <c r="C645" s="21"/>
    </row>
    <row r="646" spans="2:3" x14ac:dyDescent="0.25">
      <c r="B646" s="14"/>
      <c r="C646" s="21"/>
    </row>
    <row r="647" spans="2:3" x14ac:dyDescent="0.25">
      <c r="B647" s="14"/>
      <c r="C647" s="21"/>
    </row>
    <row r="648" spans="2:3" x14ac:dyDescent="0.25">
      <c r="B648" s="14"/>
      <c r="C648" s="21"/>
    </row>
    <row r="649" spans="2:3" x14ac:dyDescent="0.25">
      <c r="B649" s="14"/>
      <c r="C649" s="21"/>
    </row>
    <row r="650" spans="2:3" x14ac:dyDescent="0.25">
      <c r="B650" s="14"/>
      <c r="C650" s="21"/>
    </row>
    <row r="651" spans="2:3" x14ac:dyDescent="0.25">
      <c r="B651" s="14"/>
      <c r="C651" s="21"/>
    </row>
    <row r="652" spans="2:3" x14ac:dyDescent="0.25">
      <c r="B652" s="14"/>
      <c r="C652" s="21"/>
    </row>
    <row r="653" spans="2:3" x14ac:dyDescent="0.25">
      <c r="B653" s="14"/>
      <c r="C653" s="21"/>
    </row>
    <row r="654" spans="2:3" x14ac:dyDescent="0.25">
      <c r="B654" s="14"/>
      <c r="C654" s="21"/>
    </row>
    <row r="655" spans="2:3" x14ac:dyDescent="0.25">
      <c r="B655" s="14"/>
      <c r="C655" s="21"/>
    </row>
    <row r="656" spans="2:3" x14ac:dyDescent="0.25">
      <c r="B656" s="14"/>
      <c r="C656" s="21"/>
    </row>
    <row r="657" spans="2:3" x14ac:dyDescent="0.25">
      <c r="B657" s="14"/>
      <c r="C657" s="21"/>
    </row>
    <row r="658" spans="2:3" x14ac:dyDescent="0.25">
      <c r="B658" s="14"/>
      <c r="C658" s="21"/>
    </row>
    <row r="659" spans="2:3" x14ac:dyDescent="0.25">
      <c r="B659" s="14"/>
      <c r="C659" s="21"/>
    </row>
    <row r="660" spans="2:3" x14ac:dyDescent="0.25">
      <c r="B660" s="14"/>
      <c r="C660" s="21"/>
    </row>
    <row r="661" spans="2:3" x14ac:dyDescent="0.25">
      <c r="B661" s="14"/>
      <c r="C661" s="21"/>
    </row>
    <row r="662" spans="2:3" x14ac:dyDescent="0.25">
      <c r="B662" s="14"/>
      <c r="C662" s="21"/>
    </row>
    <row r="663" spans="2:3" x14ac:dyDescent="0.25">
      <c r="B663" s="14"/>
      <c r="C663" s="21"/>
    </row>
    <row r="664" spans="2:3" x14ac:dyDescent="0.25">
      <c r="B664" s="14"/>
      <c r="C664" s="21"/>
    </row>
    <row r="665" spans="2:3" x14ac:dyDescent="0.25">
      <c r="B665" s="14"/>
      <c r="C665" s="21"/>
    </row>
    <row r="666" spans="2:3" x14ac:dyDescent="0.25">
      <c r="B666" s="14"/>
      <c r="C666" s="21"/>
    </row>
    <row r="667" spans="2:3" x14ac:dyDescent="0.25">
      <c r="B667" s="14"/>
      <c r="C667" s="21"/>
    </row>
    <row r="668" spans="2:3" x14ac:dyDescent="0.25">
      <c r="B668" s="14"/>
      <c r="C668" s="21"/>
    </row>
    <row r="669" spans="2:3" x14ac:dyDescent="0.25">
      <c r="B669" s="14"/>
      <c r="C669" s="21"/>
    </row>
    <row r="670" spans="2:3" x14ac:dyDescent="0.25">
      <c r="B670" s="14"/>
      <c r="C670" s="21"/>
    </row>
    <row r="671" spans="2:3" x14ac:dyDescent="0.25">
      <c r="B671" s="14"/>
      <c r="C671" s="21"/>
    </row>
    <row r="672" spans="2:3" x14ac:dyDescent="0.25">
      <c r="B672" s="14"/>
      <c r="C672" s="21"/>
    </row>
    <row r="673" spans="2:3" x14ac:dyDescent="0.25">
      <c r="B673" s="14"/>
      <c r="C673" s="21"/>
    </row>
    <row r="674" spans="2:3" x14ac:dyDescent="0.25">
      <c r="B674" s="14"/>
      <c r="C674" s="21"/>
    </row>
    <row r="675" spans="2:3" x14ac:dyDescent="0.25">
      <c r="B675" s="14"/>
      <c r="C675" s="21"/>
    </row>
    <row r="676" spans="2:3" x14ac:dyDescent="0.25">
      <c r="B676" s="14"/>
      <c r="C676" s="21"/>
    </row>
    <row r="677" spans="2:3" x14ac:dyDescent="0.25">
      <c r="B677" s="14"/>
      <c r="C677" s="21"/>
    </row>
    <row r="678" spans="2:3" x14ac:dyDescent="0.25">
      <c r="B678" s="14"/>
      <c r="C678" s="21"/>
    </row>
    <row r="679" spans="2:3" x14ac:dyDescent="0.25">
      <c r="B679" s="14"/>
      <c r="C679" s="21"/>
    </row>
    <row r="680" spans="2:3" x14ac:dyDescent="0.25">
      <c r="B680" s="14"/>
      <c r="C680" s="21"/>
    </row>
    <row r="681" spans="2:3" x14ac:dyDescent="0.25">
      <c r="B681" s="14"/>
      <c r="C681" s="21"/>
    </row>
    <row r="682" spans="2:3" x14ac:dyDescent="0.25">
      <c r="B682" s="14"/>
      <c r="C682" s="21"/>
    </row>
    <row r="683" spans="2:3" x14ac:dyDescent="0.25">
      <c r="B683" s="14"/>
      <c r="C683" s="21"/>
    </row>
    <row r="684" spans="2:3" x14ac:dyDescent="0.25">
      <c r="B684" s="14"/>
      <c r="C684" s="21"/>
    </row>
    <row r="685" spans="2:3" x14ac:dyDescent="0.25">
      <c r="B685" s="14"/>
      <c r="C685" s="21"/>
    </row>
    <row r="686" spans="2:3" x14ac:dyDescent="0.25">
      <c r="B686" s="14"/>
      <c r="C686" s="21"/>
    </row>
    <row r="687" spans="2:3" x14ac:dyDescent="0.25">
      <c r="B687" s="14"/>
      <c r="C687" s="21"/>
    </row>
    <row r="688" spans="2:3" x14ac:dyDescent="0.25">
      <c r="B688" s="14"/>
      <c r="C688" s="21"/>
    </row>
    <row r="689" spans="2:3" x14ac:dyDescent="0.25">
      <c r="B689" s="14"/>
      <c r="C689" s="21"/>
    </row>
    <row r="690" spans="2:3" x14ac:dyDescent="0.25">
      <c r="B690" s="14"/>
      <c r="C690" s="21"/>
    </row>
    <row r="691" spans="2:3" x14ac:dyDescent="0.25">
      <c r="B691" s="14"/>
      <c r="C691" s="21"/>
    </row>
    <row r="692" spans="2:3" x14ac:dyDescent="0.25">
      <c r="B692" s="14"/>
      <c r="C692" s="21"/>
    </row>
    <row r="693" spans="2:3" x14ac:dyDescent="0.25">
      <c r="B693" s="14"/>
      <c r="C693" s="21"/>
    </row>
    <row r="694" spans="2:3" x14ac:dyDescent="0.25">
      <c r="B694" s="14"/>
      <c r="C694" s="21"/>
    </row>
    <row r="695" spans="2:3" x14ac:dyDescent="0.25">
      <c r="B695" s="14"/>
      <c r="C695" s="21"/>
    </row>
    <row r="696" spans="2:3" x14ac:dyDescent="0.25">
      <c r="B696" s="14"/>
      <c r="C696" s="21"/>
    </row>
    <row r="697" spans="2:3" x14ac:dyDescent="0.25">
      <c r="B697" s="14"/>
      <c r="C697" s="21"/>
    </row>
    <row r="698" spans="2:3" x14ac:dyDescent="0.25">
      <c r="B698" s="14"/>
      <c r="C698" s="21"/>
    </row>
    <row r="699" spans="2:3" x14ac:dyDescent="0.25">
      <c r="B699" s="14"/>
      <c r="C699" s="21"/>
    </row>
    <row r="700" spans="2:3" x14ac:dyDescent="0.25">
      <c r="B700" s="14"/>
      <c r="C700" s="21"/>
    </row>
    <row r="701" spans="2:3" x14ac:dyDescent="0.25">
      <c r="B701" s="14"/>
      <c r="C701" s="21"/>
    </row>
    <row r="702" spans="2:3" x14ac:dyDescent="0.25">
      <c r="B702" s="14"/>
      <c r="C702" s="21"/>
    </row>
    <row r="703" spans="2:3" x14ac:dyDescent="0.25">
      <c r="B703" s="14"/>
      <c r="C703" s="21"/>
    </row>
    <row r="704" spans="2:3" x14ac:dyDescent="0.25">
      <c r="B704" s="14"/>
      <c r="C704" s="21"/>
    </row>
    <row r="705" spans="2:3" x14ac:dyDescent="0.25">
      <c r="B705" s="14"/>
      <c r="C705" s="21"/>
    </row>
    <row r="706" spans="2:3" x14ac:dyDescent="0.25">
      <c r="B706" s="14"/>
      <c r="C706" s="21"/>
    </row>
    <row r="707" spans="2:3" x14ac:dyDescent="0.25">
      <c r="B707" s="14"/>
      <c r="C707" s="21"/>
    </row>
    <row r="708" spans="2:3" x14ac:dyDescent="0.25">
      <c r="B708" s="14"/>
      <c r="C708" s="21"/>
    </row>
    <row r="709" spans="2:3" x14ac:dyDescent="0.25">
      <c r="B709" s="14"/>
      <c r="C709" s="21"/>
    </row>
    <row r="710" spans="2:3" x14ac:dyDescent="0.25">
      <c r="B710" s="14"/>
      <c r="C710" s="21"/>
    </row>
    <row r="711" spans="2:3" x14ac:dyDescent="0.25">
      <c r="B711" s="14"/>
      <c r="C711" s="21"/>
    </row>
    <row r="712" spans="2:3" x14ac:dyDescent="0.25">
      <c r="B712" s="14"/>
      <c r="C712" s="21"/>
    </row>
    <row r="713" spans="2:3" x14ac:dyDescent="0.25">
      <c r="B713" s="14"/>
      <c r="C713" s="21"/>
    </row>
    <row r="714" spans="2:3" x14ac:dyDescent="0.25">
      <c r="B714" s="14"/>
      <c r="C714" s="21"/>
    </row>
    <row r="715" spans="2:3" x14ac:dyDescent="0.25">
      <c r="B715" s="14"/>
      <c r="C715" s="21"/>
    </row>
    <row r="716" spans="2:3" x14ac:dyDescent="0.25">
      <c r="B716" s="14"/>
      <c r="C716" s="21"/>
    </row>
    <row r="717" spans="2:3" x14ac:dyDescent="0.25">
      <c r="B717" s="14"/>
      <c r="C717" s="21"/>
    </row>
    <row r="718" spans="2:3" x14ac:dyDescent="0.25">
      <c r="B718" s="14"/>
      <c r="C718" s="21"/>
    </row>
    <row r="719" spans="2:3" x14ac:dyDescent="0.25">
      <c r="B719" s="14"/>
      <c r="C719" s="21"/>
    </row>
    <row r="720" spans="2:3" x14ac:dyDescent="0.25">
      <c r="B720" s="14"/>
      <c r="C720" s="21"/>
    </row>
    <row r="721" spans="2:3" x14ac:dyDescent="0.25">
      <c r="B721" s="14"/>
      <c r="C721" s="21"/>
    </row>
    <row r="722" spans="2:3" x14ac:dyDescent="0.25">
      <c r="B722" s="14"/>
      <c r="C722" s="21"/>
    </row>
    <row r="723" spans="2:3" x14ac:dyDescent="0.25">
      <c r="B723" s="14"/>
      <c r="C723" s="21"/>
    </row>
    <row r="724" spans="2:3" x14ac:dyDescent="0.25">
      <c r="B724" s="14"/>
      <c r="C724" s="21"/>
    </row>
    <row r="725" spans="2:3" x14ac:dyDescent="0.25">
      <c r="B725" s="14"/>
      <c r="C725" s="21"/>
    </row>
    <row r="726" spans="2:3" x14ac:dyDescent="0.25">
      <c r="B726" s="14"/>
      <c r="C726" s="21"/>
    </row>
    <row r="727" spans="2:3" x14ac:dyDescent="0.25">
      <c r="B727" s="14"/>
      <c r="C727" s="21"/>
    </row>
    <row r="728" spans="2:3" x14ac:dyDescent="0.25">
      <c r="B728" s="14"/>
      <c r="C728" s="21"/>
    </row>
    <row r="729" spans="2:3" x14ac:dyDescent="0.25">
      <c r="B729" s="14"/>
      <c r="C729" s="21"/>
    </row>
    <row r="730" spans="2:3" x14ac:dyDescent="0.25">
      <c r="B730" s="14"/>
      <c r="C730" s="21"/>
    </row>
    <row r="731" spans="2:3" x14ac:dyDescent="0.25">
      <c r="B731" s="14"/>
      <c r="C731" s="21"/>
    </row>
    <row r="732" spans="2:3" x14ac:dyDescent="0.25">
      <c r="B732" s="14"/>
      <c r="C732" s="21"/>
    </row>
    <row r="733" spans="2:3" x14ac:dyDescent="0.25">
      <c r="B733" s="14"/>
      <c r="C733" s="21"/>
    </row>
    <row r="734" spans="2:3" x14ac:dyDescent="0.25">
      <c r="B734" s="14"/>
      <c r="C734" s="21"/>
    </row>
    <row r="735" spans="2:3" x14ac:dyDescent="0.25">
      <c r="B735" s="14"/>
      <c r="C735" s="21"/>
    </row>
    <row r="736" spans="2:3" x14ac:dyDescent="0.25">
      <c r="B736" s="14"/>
      <c r="C736" s="21"/>
    </row>
    <row r="737" spans="2:3" x14ac:dyDescent="0.25">
      <c r="B737" s="14"/>
      <c r="C737" s="21"/>
    </row>
    <row r="738" spans="2:3" x14ac:dyDescent="0.25">
      <c r="B738" s="14"/>
      <c r="C738" s="21"/>
    </row>
    <row r="739" spans="2:3" x14ac:dyDescent="0.25">
      <c r="B739" s="14"/>
      <c r="C739" s="21"/>
    </row>
    <row r="740" spans="2:3" x14ac:dyDescent="0.25">
      <c r="B740" s="14"/>
      <c r="C740" s="21"/>
    </row>
    <row r="741" spans="2:3" x14ac:dyDescent="0.25">
      <c r="B741" s="14"/>
      <c r="C741" s="21"/>
    </row>
    <row r="742" spans="2:3" x14ac:dyDescent="0.25">
      <c r="B742" s="14"/>
      <c r="C742" s="21"/>
    </row>
    <row r="743" spans="2:3" x14ac:dyDescent="0.25">
      <c r="B743" s="14"/>
      <c r="C743" s="21"/>
    </row>
    <row r="744" spans="2:3" x14ac:dyDescent="0.25">
      <c r="B744" s="14"/>
      <c r="C744" s="21"/>
    </row>
    <row r="745" spans="2:3" x14ac:dyDescent="0.25">
      <c r="B745" s="14"/>
      <c r="C745" s="21"/>
    </row>
    <row r="746" spans="2:3" x14ac:dyDescent="0.25">
      <c r="B746" s="14"/>
      <c r="C746" s="21"/>
    </row>
    <row r="747" spans="2:3" x14ac:dyDescent="0.25">
      <c r="B747" s="14"/>
      <c r="C747" s="21"/>
    </row>
    <row r="748" spans="2:3" x14ac:dyDescent="0.25">
      <c r="B748" s="14"/>
      <c r="C748" s="21"/>
    </row>
    <row r="749" spans="2:3" x14ac:dyDescent="0.25">
      <c r="B749" s="14"/>
      <c r="C749" s="21"/>
    </row>
    <row r="750" spans="2:3" x14ac:dyDescent="0.25">
      <c r="B750" s="14"/>
      <c r="C750" s="21"/>
    </row>
    <row r="751" spans="2:3" x14ac:dyDescent="0.25">
      <c r="B751" s="14"/>
      <c r="C751" s="21"/>
    </row>
    <row r="752" spans="2:3" x14ac:dyDescent="0.25">
      <c r="B752" s="14"/>
      <c r="C752" s="21"/>
    </row>
    <row r="753" spans="2:3" x14ac:dyDescent="0.25">
      <c r="B753" s="14"/>
      <c r="C753" s="21"/>
    </row>
    <row r="754" spans="2:3" x14ac:dyDescent="0.25">
      <c r="B754" s="14"/>
      <c r="C754" s="21"/>
    </row>
    <row r="755" spans="2:3" x14ac:dyDescent="0.25">
      <c r="B755" s="14"/>
      <c r="C755" s="21"/>
    </row>
    <row r="756" spans="2:3" x14ac:dyDescent="0.25">
      <c r="B756" s="14"/>
      <c r="C756" s="21"/>
    </row>
    <row r="757" spans="2:3" x14ac:dyDescent="0.25">
      <c r="B757" s="14"/>
      <c r="C757" s="21"/>
    </row>
    <row r="758" spans="2:3" x14ac:dyDescent="0.25">
      <c r="B758" s="14"/>
      <c r="C758" s="21"/>
    </row>
    <row r="759" spans="2:3" x14ac:dyDescent="0.25">
      <c r="B759" s="14"/>
      <c r="C759" s="21"/>
    </row>
    <row r="760" spans="2:3" x14ac:dyDescent="0.25">
      <c r="B760" s="14"/>
      <c r="C760" s="21"/>
    </row>
    <row r="761" spans="2:3" x14ac:dyDescent="0.25">
      <c r="B761" s="14"/>
      <c r="C761" s="21"/>
    </row>
    <row r="762" spans="2:3" x14ac:dyDescent="0.25">
      <c r="B762" s="14"/>
      <c r="C762" s="21"/>
    </row>
    <row r="763" spans="2:3" x14ac:dyDescent="0.25">
      <c r="B763" s="14"/>
      <c r="C763" s="21"/>
    </row>
    <row r="764" spans="2:3" x14ac:dyDescent="0.25">
      <c r="B764" s="14"/>
      <c r="C764" s="21"/>
    </row>
    <row r="765" spans="2:3" x14ac:dyDescent="0.25">
      <c r="B765" s="14"/>
      <c r="C765" s="21"/>
    </row>
    <row r="766" spans="2:3" x14ac:dyDescent="0.25">
      <c r="B766" s="14"/>
      <c r="C766" s="21"/>
    </row>
    <row r="767" spans="2:3" x14ac:dyDescent="0.25">
      <c r="B767" s="14"/>
      <c r="C767" s="21"/>
    </row>
    <row r="768" spans="2:3" x14ac:dyDescent="0.25">
      <c r="B768" s="14"/>
      <c r="C768" s="21"/>
    </row>
    <row r="769" spans="2:3" x14ac:dyDescent="0.25">
      <c r="B769" s="14"/>
      <c r="C769" s="21"/>
    </row>
    <row r="770" spans="2:3" x14ac:dyDescent="0.25">
      <c r="B770" s="14"/>
      <c r="C770" s="21"/>
    </row>
    <row r="771" spans="2:3" x14ac:dyDescent="0.25">
      <c r="B771" s="14"/>
      <c r="C771" s="21"/>
    </row>
    <row r="772" spans="2:3" x14ac:dyDescent="0.25">
      <c r="B772" s="14"/>
      <c r="C772" s="21"/>
    </row>
    <row r="773" spans="2:3" x14ac:dyDescent="0.25">
      <c r="B773" s="14"/>
      <c r="C773" s="21"/>
    </row>
    <row r="774" spans="2:3" x14ac:dyDescent="0.25">
      <c r="B774" s="14"/>
      <c r="C774" s="21"/>
    </row>
    <row r="775" spans="2:3" x14ac:dyDescent="0.25">
      <c r="B775" s="14"/>
      <c r="C775" s="21"/>
    </row>
    <row r="776" spans="2:3" x14ac:dyDescent="0.25">
      <c r="B776" s="14"/>
      <c r="C776" s="21"/>
    </row>
    <row r="777" spans="2:3" x14ac:dyDescent="0.25">
      <c r="B777" s="14"/>
      <c r="C777" s="21"/>
    </row>
    <row r="778" spans="2:3" x14ac:dyDescent="0.25">
      <c r="B778" s="14"/>
      <c r="C778" s="21"/>
    </row>
    <row r="779" spans="2:3" x14ac:dyDescent="0.25">
      <c r="B779" s="14"/>
      <c r="C779" s="21"/>
    </row>
    <row r="780" spans="2:3" x14ac:dyDescent="0.25">
      <c r="B780" s="14"/>
      <c r="C780" s="21"/>
    </row>
    <row r="781" spans="2:3" x14ac:dyDescent="0.25">
      <c r="B781" s="14"/>
      <c r="C781" s="21"/>
    </row>
    <row r="782" spans="2:3" x14ac:dyDescent="0.25">
      <c r="B782" s="14"/>
      <c r="C782" s="21"/>
    </row>
    <row r="783" spans="2:3" x14ac:dyDescent="0.25">
      <c r="B783" s="14"/>
      <c r="C783" s="21"/>
    </row>
    <row r="784" spans="2:3" x14ac:dyDescent="0.25">
      <c r="B784" s="14"/>
      <c r="C784" s="21"/>
    </row>
    <row r="785" spans="2:3" x14ac:dyDescent="0.25">
      <c r="B785" s="14"/>
      <c r="C785" s="21"/>
    </row>
    <row r="786" spans="2:3" x14ac:dyDescent="0.25">
      <c r="B786" s="14"/>
      <c r="C786" s="21"/>
    </row>
    <row r="787" spans="2:3" x14ac:dyDescent="0.25">
      <c r="B787" s="14"/>
      <c r="C787" s="21"/>
    </row>
    <row r="788" spans="2:3" x14ac:dyDescent="0.25">
      <c r="B788" s="14"/>
      <c r="C788" s="21"/>
    </row>
    <row r="789" spans="2:3" x14ac:dyDescent="0.25">
      <c r="B789" s="14"/>
      <c r="C789" s="21"/>
    </row>
    <row r="790" spans="2:3" x14ac:dyDescent="0.25">
      <c r="B790" s="14"/>
      <c r="C790" s="21"/>
    </row>
    <row r="791" spans="2:3" x14ac:dyDescent="0.25">
      <c r="B791" s="14"/>
      <c r="C791" s="21"/>
    </row>
    <row r="792" spans="2:3" x14ac:dyDescent="0.25">
      <c r="B792" s="14"/>
      <c r="C792" s="21"/>
    </row>
    <row r="793" spans="2:3" x14ac:dyDescent="0.25">
      <c r="B793" s="14"/>
      <c r="C793" s="21"/>
    </row>
    <row r="794" spans="2:3" x14ac:dyDescent="0.25">
      <c r="B794" s="14"/>
      <c r="C794" s="21"/>
    </row>
    <row r="795" spans="2:3" x14ac:dyDescent="0.25">
      <c r="B795" s="14"/>
      <c r="C795" s="21"/>
    </row>
    <row r="796" spans="2:3" x14ac:dyDescent="0.25">
      <c r="B796" s="14"/>
      <c r="C796" s="21"/>
    </row>
    <row r="797" spans="2:3" x14ac:dyDescent="0.25">
      <c r="B797" s="14"/>
      <c r="C797" s="21"/>
    </row>
    <row r="798" spans="2:3" x14ac:dyDescent="0.25">
      <c r="B798" s="14"/>
      <c r="C798" s="21"/>
    </row>
    <row r="799" spans="2:3" x14ac:dyDescent="0.25">
      <c r="B799" s="14"/>
      <c r="C799" s="21"/>
    </row>
    <row r="800" spans="2:3" x14ac:dyDescent="0.25">
      <c r="B800" s="14"/>
      <c r="C800" s="21"/>
    </row>
    <row r="801" spans="2:3" x14ac:dyDescent="0.25">
      <c r="B801" s="14"/>
      <c r="C801" s="21"/>
    </row>
    <row r="802" spans="2:3" x14ac:dyDescent="0.25">
      <c r="B802" s="14"/>
      <c r="C802" s="21"/>
    </row>
    <row r="803" spans="2:3" x14ac:dyDescent="0.25">
      <c r="B803" s="14"/>
      <c r="C803" s="21"/>
    </row>
    <row r="804" spans="2:3" x14ac:dyDescent="0.25">
      <c r="B804" s="14"/>
      <c r="C804" s="21"/>
    </row>
    <row r="805" spans="2:3" x14ac:dyDescent="0.25">
      <c r="B805" s="14"/>
      <c r="C805" s="21"/>
    </row>
    <row r="806" spans="2:3" x14ac:dyDescent="0.25">
      <c r="B806" s="14"/>
      <c r="C806" s="21"/>
    </row>
    <row r="807" spans="2:3" x14ac:dyDescent="0.25">
      <c r="B807" s="14"/>
      <c r="C807" s="21"/>
    </row>
    <row r="808" spans="2:3" x14ac:dyDescent="0.25">
      <c r="B808" s="14"/>
      <c r="C808" s="21"/>
    </row>
    <row r="809" spans="2:3" x14ac:dyDescent="0.25">
      <c r="B809" s="14"/>
      <c r="C809" s="21"/>
    </row>
    <row r="810" spans="2:3" x14ac:dyDescent="0.25">
      <c r="B810" s="14"/>
      <c r="C810" s="21"/>
    </row>
    <row r="811" spans="2:3" x14ac:dyDescent="0.25">
      <c r="B811" s="14"/>
      <c r="C811" s="21"/>
    </row>
    <row r="812" spans="2:3" x14ac:dyDescent="0.25">
      <c r="B812" s="14"/>
      <c r="C812" s="21"/>
    </row>
    <row r="813" spans="2:3" x14ac:dyDescent="0.25">
      <c r="B813" s="14"/>
      <c r="C813" s="21"/>
    </row>
    <row r="814" spans="2:3" x14ac:dyDescent="0.25">
      <c r="B814" s="14"/>
      <c r="C814" s="21"/>
    </row>
    <row r="815" spans="2:3" x14ac:dyDescent="0.25">
      <c r="B815" s="14"/>
      <c r="C815" s="21"/>
    </row>
    <row r="816" spans="2:3" x14ac:dyDescent="0.25">
      <c r="B816" s="14"/>
      <c r="C816" s="21"/>
    </row>
    <row r="817" spans="2:3" x14ac:dyDescent="0.25">
      <c r="B817" s="14"/>
      <c r="C817" s="21"/>
    </row>
    <row r="818" spans="2:3" x14ac:dyDescent="0.25">
      <c r="B818" s="14"/>
      <c r="C818" s="21"/>
    </row>
    <row r="819" spans="2:3" x14ac:dyDescent="0.25">
      <c r="B819" s="14"/>
      <c r="C819" s="21"/>
    </row>
    <row r="820" spans="2:3" x14ac:dyDescent="0.25">
      <c r="B820" s="14"/>
      <c r="C820" s="21"/>
    </row>
    <row r="821" spans="2:3" x14ac:dyDescent="0.25">
      <c r="B821" s="14"/>
      <c r="C821" s="21"/>
    </row>
    <row r="822" spans="2:3" x14ac:dyDescent="0.25">
      <c r="B822" s="14"/>
      <c r="C822" s="21"/>
    </row>
    <row r="823" spans="2:3" x14ac:dyDescent="0.25">
      <c r="B823" s="14"/>
      <c r="C823" s="21"/>
    </row>
    <row r="824" spans="2:3" x14ac:dyDescent="0.25">
      <c r="B824" s="14"/>
      <c r="C824" s="21"/>
    </row>
    <row r="825" spans="2:3" x14ac:dyDescent="0.25">
      <c r="B825" s="14"/>
      <c r="C825" s="21"/>
    </row>
    <row r="826" spans="2:3" x14ac:dyDescent="0.25">
      <c r="B826" s="14"/>
      <c r="C826" s="21"/>
    </row>
    <row r="827" spans="2:3" x14ac:dyDescent="0.25">
      <c r="B827" s="14"/>
      <c r="C827" s="21"/>
    </row>
    <row r="828" spans="2:3" x14ac:dyDescent="0.25">
      <c r="B828" s="14"/>
      <c r="C828" s="21"/>
    </row>
    <row r="829" spans="2:3" x14ac:dyDescent="0.25">
      <c r="B829" s="14"/>
      <c r="C829" s="21"/>
    </row>
    <row r="830" spans="2:3" x14ac:dyDescent="0.25">
      <c r="B830" s="14"/>
      <c r="C830" s="21"/>
    </row>
    <row r="831" spans="2:3" x14ac:dyDescent="0.25">
      <c r="B831" s="14"/>
      <c r="C831" s="21"/>
    </row>
    <row r="832" spans="2:3" x14ac:dyDescent="0.25">
      <c r="B832" s="14"/>
      <c r="C832" s="21"/>
    </row>
    <row r="833" spans="2:3" x14ac:dyDescent="0.25">
      <c r="B833" s="14"/>
      <c r="C833" s="21"/>
    </row>
    <row r="834" spans="2:3" x14ac:dyDescent="0.25">
      <c r="B834" s="14"/>
      <c r="C834" s="21"/>
    </row>
    <row r="835" spans="2:3" x14ac:dyDescent="0.25">
      <c r="B835" s="14"/>
      <c r="C835" s="21"/>
    </row>
    <row r="836" spans="2:3" x14ac:dyDescent="0.25">
      <c r="B836" s="14"/>
      <c r="C836" s="21"/>
    </row>
    <row r="837" spans="2:3" x14ac:dyDescent="0.25">
      <c r="B837" s="14"/>
      <c r="C837" s="21"/>
    </row>
    <row r="838" spans="2:3" x14ac:dyDescent="0.25">
      <c r="B838" s="14"/>
      <c r="C838" s="21"/>
    </row>
    <row r="839" spans="2:3" x14ac:dyDescent="0.25">
      <c r="B839" s="14"/>
      <c r="C839" s="21"/>
    </row>
    <row r="840" spans="2:3" x14ac:dyDescent="0.25">
      <c r="B840" s="14"/>
      <c r="C840" s="21"/>
    </row>
    <row r="841" spans="2:3" x14ac:dyDescent="0.25">
      <c r="B841" s="14"/>
      <c r="C841" s="21"/>
    </row>
    <row r="842" spans="2:3" x14ac:dyDescent="0.25">
      <c r="B842" s="14"/>
      <c r="C842" s="21"/>
    </row>
    <row r="843" spans="2:3" x14ac:dyDescent="0.25">
      <c r="B843" s="14"/>
      <c r="C843" s="21"/>
    </row>
    <row r="844" spans="2:3" x14ac:dyDescent="0.25">
      <c r="B844" s="14"/>
      <c r="C844" s="21"/>
    </row>
    <row r="845" spans="2:3" x14ac:dyDescent="0.25">
      <c r="B845" s="14"/>
      <c r="C845" s="21"/>
    </row>
    <row r="846" spans="2:3" x14ac:dyDescent="0.25">
      <c r="B846" s="14"/>
      <c r="C846" s="21"/>
    </row>
    <row r="847" spans="2:3" x14ac:dyDescent="0.25">
      <c r="B847" s="14"/>
      <c r="C847" s="21"/>
    </row>
    <row r="848" spans="2:3" x14ac:dyDescent="0.25">
      <c r="B848" s="14"/>
      <c r="C848" s="21"/>
    </row>
    <row r="849" spans="2:3" x14ac:dyDescent="0.25">
      <c r="B849" s="14"/>
      <c r="C849" s="21"/>
    </row>
    <row r="850" spans="2:3" x14ac:dyDescent="0.25">
      <c r="B850" s="14"/>
      <c r="C850" s="21"/>
    </row>
    <row r="851" spans="2:3" x14ac:dyDescent="0.25">
      <c r="B851" s="14"/>
      <c r="C851" s="21"/>
    </row>
    <row r="852" spans="2:3" x14ac:dyDescent="0.25">
      <c r="B852" s="14"/>
      <c r="C852" s="21"/>
    </row>
    <row r="853" spans="2:3" x14ac:dyDescent="0.25">
      <c r="B853" s="14"/>
      <c r="C853" s="21"/>
    </row>
    <row r="854" spans="2:3" x14ac:dyDescent="0.25">
      <c r="B854" s="14"/>
      <c r="C854" s="21"/>
    </row>
    <row r="855" spans="2:3" x14ac:dyDescent="0.25">
      <c r="B855" s="14"/>
      <c r="C855" s="21"/>
    </row>
    <row r="856" spans="2:3" x14ac:dyDescent="0.25">
      <c r="B856" s="14"/>
      <c r="C856" s="21"/>
    </row>
    <row r="857" spans="2:3" x14ac:dyDescent="0.25">
      <c r="B857" s="14"/>
      <c r="C857" s="21"/>
    </row>
    <row r="858" spans="2:3" x14ac:dyDescent="0.25">
      <c r="B858" s="14"/>
      <c r="C858" s="21"/>
    </row>
    <row r="859" spans="2:3" x14ac:dyDescent="0.25">
      <c r="B859" s="14"/>
      <c r="C859" s="21"/>
    </row>
    <row r="860" spans="2:3" x14ac:dyDescent="0.25">
      <c r="B860" s="14"/>
      <c r="C860" s="21"/>
    </row>
    <row r="861" spans="2:3" x14ac:dyDescent="0.25">
      <c r="B861" s="14"/>
      <c r="C861" s="21"/>
    </row>
    <row r="862" spans="2:3" x14ac:dyDescent="0.25">
      <c r="B862" s="14"/>
      <c r="C862" s="21"/>
    </row>
    <row r="863" spans="2:3" x14ac:dyDescent="0.25">
      <c r="B863" s="14"/>
      <c r="C863" s="21"/>
    </row>
    <row r="864" spans="2:3" x14ac:dyDescent="0.25">
      <c r="B864" s="14"/>
      <c r="C864" s="21"/>
    </row>
    <row r="865" spans="2:3" x14ac:dyDescent="0.25">
      <c r="B865" s="14"/>
      <c r="C865" s="21"/>
    </row>
    <row r="866" spans="2:3" x14ac:dyDescent="0.25">
      <c r="B866" s="14"/>
      <c r="C866" s="21"/>
    </row>
    <row r="867" spans="2:3" x14ac:dyDescent="0.25">
      <c r="B867" s="14"/>
      <c r="C867" s="21"/>
    </row>
    <row r="868" spans="2:3" x14ac:dyDescent="0.25">
      <c r="B868" s="14"/>
      <c r="C868" s="21"/>
    </row>
    <row r="869" spans="2:3" x14ac:dyDescent="0.25">
      <c r="B869" s="14"/>
      <c r="C869" s="21"/>
    </row>
    <row r="870" spans="2:3" x14ac:dyDescent="0.25">
      <c r="B870" s="14"/>
      <c r="C870" s="21"/>
    </row>
    <row r="871" spans="2:3" x14ac:dyDescent="0.25">
      <c r="B871" s="14"/>
      <c r="C871" s="21"/>
    </row>
    <row r="872" spans="2:3" x14ac:dyDescent="0.25">
      <c r="B872" s="14"/>
      <c r="C872" s="21"/>
    </row>
    <row r="873" spans="2:3" x14ac:dyDescent="0.25">
      <c r="B873" s="14"/>
      <c r="C873" s="21"/>
    </row>
    <row r="874" spans="2:3" x14ac:dyDescent="0.25">
      <c r="B874" s="14"/>
      <c r="C874" s="21"/>
    </row>
    <row r="875" spans="2:3" x14ac:dyDescent="0.25">
      <c r="B875" s="14"/>
      <c r="C875" s="21"/>
    </row>
    <row r="876" spans="2:3" x14ac:dyDescent="0.25">
      <c r="B876" s="14"/>
      <c r="C876" s="21"/>
    </row>
    <row r="877" spans="2:3" x14ac:dyDescent="0.25">
      <c r="B877" s="14"/>
      <c r="C877" s="21"/>
    </row>
    <row r="878" spans="2:3" x14ac:dyDescent="0.25">
      <c r="B878" s="14"/>
      <c r="C878" s="21"/>
    </row>
    <row r="879" spans="2:3" x14ac:dyDescent="0.25">
      <c r="B879" s="14"/>
      <c r="C879" s="21"/>
    </row>
    <row r="880" spans="2:3" x14ac:dyDescent="0.25">
      <c r="B880" s="14"/>
      <c r="C880" s="21"/>
    </row>
    <row r="881" spans="2:3" x14ac:dyDescent="0.25">
      <c r="B881" s="14"/>
      <c r="C881" s="21"/>
    </row>
    <row r="882" spans="2:3" x14ac:dyDescent="0.25">
      <c r="B882" s="14"/>
      <c r="C882" s="21"/>
    </row>
    <row r="883" spans="2:3" x14ac:dyDescent="0.25">
      <c r="B883" s="14"/>
      <c r="C883" s="21"/>
    </row>
    <row r="884" spans="2:3" x14ac:dyDescent="0.25">
      <c r="B884" s="14"/>
      <c r="C884" s="21"/>
    </row>
    <row r="885" spans="2:3" x14ac:dyDescent="0.25">
      <c r="B885" s="14"/>
      <c r="C885" s="21"/>
    </row>
    <row r="886" spans="2:3" x14ac:dyDescent="0.25">
      <c r="B886" s="14"/>
      <c r="C886" s="21"/>
    </row>
    <row r="887" spans="2:3" x14ac:dyDescent="0.25">
      <c r="B887" s="14"/>
      <c r="C887" s="21"/>
    </row>
    <row r="888" spans="2:3" x14ac:dyDescent="0.25">
      <c r="B888" s="14"/>
      <c r="C888" s="21"/>
    </row>
    <row r="889" spans="2:3" x14ac:dyDescent="0.25">
      <c r="B889" s="14"/>
      <c r="C889" s="21"/>
    </row>
    <row r="890" spans="2:3" x14ac:dyDescent="0.25">
      <c r="B890" s="14"/>
      <c r="C890" s="21"/>
    </row>
    <row r="891" spans="2:3" x14ac:dyDescent="0.25">
      <c r="B891" s="14"/>
      <c r="C891" s="21"/>
    </row>
    <row r="892" spans="2:3" x14ac:dyDescent="0.25">
      <c r="B892" s="14"/>
      <c r="C892" s="21"/>
    </row>
    <row r="893" spans="2:3" x14ac:dyDescent="0.25">
      <c r="B893" s="14"/>
      <c r="C893" s="21"/>
    </row>
    <row r="894" spans="2:3" x14ac:dyDescent="0.25">
      <c r="B894" s="14"/>
      <c r="C894" s="21"/>
    </row>
    <row r="895" spans="2:3" x14ac:dyDescent="0.25">
      <c r="B895" s="14"/>
      <c r="C895" s="21"/>
    </row>
    <row r="896" spans="2:3" x14ac:dyDescent="0.25">
      <c r="B896" s="14"/>
      <c r="C896" s="21"/>
    </row>
    <row r="897" spans="2:3" x14ac:dyDescent="0.25">
      <c r="B897" s="14"/>
      <c r="C897" s="21"/>
    </row>
    <row r="898" spans="2:3" x14ac:dyDescent="0.25">
      <c r="B898" s="14"/>
      <c r="C898" s="21"/>
    </row>
    <row r="899" spans="2:3" x14ac:dyDescent="0.25">
      <c r="B899" s="14"/>
      <c r="C899" s="21"/>
    </row>
    <row r="900" spans="2:3" x14ac:dyDescent="0.25">
      <c r="B900" s="14"/>
      <c r="C900" s="21"/>
    </row>
    <row r="901" spans="2:3" x14ac:dyDescent="0.25">
      <c r="B901" s="14"/>
      <c r="C901" s="21"/>
    </row>
    <row r="902" spans="2:3" x14ac:dyDescent="0.25">
      <c r="B902" s="14"/>
      <c r="C902" s="21"/>
    </row>
    <row r="903" spans="2:3" x14ac:dyDescent="0.25">
      <c r="B903" s="14"/>
      <c r="C903" s="21"/>
    </row>
    <row r="904" spans="2:3" x14ac:dyDescent="0.25">
      <c r="B904" s="14"/>
      <c r="C904" s="21"/>
    </row>
    <row r="905" spans="2:3" x14ac:dyDescent="0.25">
      <c r="B905" s="14"/>
      <c r="C905" s="21"/>
    </row>
    <row r="906" spans="2:3" x14ac:dyDescent="0.25">
      <c r="B906" s="14"/>
      <c r="C906" s="21"/>
    </row>
    <row r="907" spans="2:3" x14ac:dyDescent="0.25">
      <c r="B907" s="14"/>
      <c r="C907" s="21"/>
    </row>
    <row r="908" spans="2:3" x14ac:dyDescent="0.25">
      <c r="B908" s="14"/>
      <c r="C908" s="21"/>
    </row>
    <row r="909" spans="2:3" x14ac:dyDescent="0.25">
      <c r="B909" s="14"/>
      <c r="C909" s="21"/>
    </row>
    <row r="910" spans="2:3" x14ac:dyDescent="0.25">
      <c r="B910" s="14"/>
      <c r="C910" s="21"/>
    </row>
    <row r="911" spans="2:3" x14ac:dyDescent="0.25">
      <c r="B911" s="14"/>
      <c r="C911" s="21"/>
    </row>
    <row r="912" spans="2:3" x14ac:dyDescent="0.25">
      <c r="B912" s="14"/>
      <c r="C912" s="21"/>
    </row>
    <row r="913" spans="2:3" x14ac:dyDescent="0.25">
      <c r="B913" s="14"/>
      <c r="C913" s="21"/>
    </row>
    <row r="914" spans="2:3" x14ac:dyDescent="0.25">
      <c r="B914" s="14"/>
      <c r="C914" s="21"/>
    </row>
    <row r="915" spans="2:3" x14ac:dyDescent="0.25">
      <c r="B915" s="14"/>
      <c r="C915" s="21"/>
    </row>
    <row r="916" spans="2:3" x14ac:dyDescent="0.25">
      <c r="B916" s="14"/>
      <c r="C916" s="21"/>
    </row>
    <row r="917" spans="2:3" x14ac:dyDescent="0.25">
      <c r="B917" s="14"/>
      <c r="C917" s="21"/>
    </row>
    <row r="918" spans="2:3" x14ac:dyDescent="0.25">
      <c r="B918" s="14"/>
      <c r="C918" s="21"/>
    </row>
    <row r="919" spans="2:3" x14ac:dyDescent="0.25">
      <c r="B919" s="14"/>
      <c r="C919" s="21"/>
    </row>
    <row r="920" spans="2:3" x14ac:dyDescent="0.25">
      <c r="B920" s="14"/>
      <c r="C920" s="21"/>
    </row>
    <row r="921" spans="2:3" x14ac:dyDescent="0.25">
      <c r="B921" s="14"/>
      <c r="C921" s="21"/>
    </row>
    <row r="922" spans="2:3" x14ac:dyDescent="0.25">
      <c r="B922" s="14"/>
      <c r="C922" s="21"/>
    </row>
    <row r="923" spans="2:3" x14ac:dyDescent="0.25">
      <c r="B923" s="14"/>
      <c r="C923" s="21"/>
    </row>
    <row r="924" spans="2:3" x14ac:dyDescent="0.25">
      <c r="B924" s="14"/>
      <c r="C924" s="21"/>
    </row>
    <row r="925" spans="2:3" x14ac:dyDescent="0.25">
      <c r="B925" s="14"/>
      <c r="C925" s="21"/>
    </row>
    <row r="926" spans="2:3" x14ac:dyDescent="0.25">
      <c r="B926" s="14"/>
      <c r="C926" s="21"/>
    </row>
    <row r="927" spans="2:3" x14ac:dyDescent="0.25">
      <c r="B927" s="14"/>
      <c r="C927" s="21"/>
    </row>
    <row r="928" spans="2:3" x14ac:dyDescent="0.25">
      <c r="B928" s="14"/>
      <c r="C928" s="21"/>
    </row>
    <row r="929" spans="2:3" x14ac:dyDescent="0.25">
      <c r="B929" s="14"/>
      <c r="C929" s="21"/>
    </row>
    <row r="930" spans="2:3" x14ac:dyDescent="0.25">
      <c r="B930" s="14"/>
      <c r="C930" s="21"/>
    </row>
    <row r="931" spans="2:3" x14ac:dyDescent="0.25">
      <c r="B931" s="14"/>
      <c r="C931" s="21"/>
    </row>
    <row r="932" spans="2:3" x14ac:dyDescent="0.25">
      <c r="B932" s="14"/>
      <c r="C932" s="21"/>
    </row>
    <row r="933" spans="2:3" x14ac:dyDescent="0.25">
      <c r="B933" s="14"/>
      <c r="C933" s="21"/>
    </row>
    <row r="934" spans="2:3" x14ac:dyDescent="0.25">
      <c r="B934" s="14"/>
      <c r="C934" s="21"/>
    </row>
    <row r="935" spans="2:3" x14ac:dyDescent="0.25">
      <c r="B935" s="14"/>
      <c r="C935" s="21"/>
    </row>
    <row r="936" spans="2:3" x14ac:dyDescent="0.25">
      <c r="B936" s="14"/>
      <c r="C936" s="21"/>
    </row>
    <row r="937" spans="2:3" x14ac:dyDescent="0.25">
      <c r="B937" s="14"/>
      <c r="C937" s="21"/>
    </row>
    <row r="938" spans="2:3" x14ac:dyDescent="0.25">
      <c r="B938" s="14"/>
      <c r="C938" s="21"/>
    </row>
    <row r="939" spans="2:3" x14ac:dyDescent="0.25">
      <c r="B939" s="14"/>
      <c r="C939" s="21"/>
    </row>
    <row r="940" spans="2:3" x14ac:dyDescent="0.25">
      <c r="B940" s="14"/>
      <c r="C940" s="21"/>
    </row>
    <row r="941" spans="2:3" x14ac:dyDescent="0.25">
      <c r="B941" s="14"/>
      <c r="C941" s="21"/>
    </row>
    <row r="942" spans="2:3" x14ac:dyDescent="0.25">
      <c r="B942" s="14"/>
      <c r="C942" s="21"/>
    </row>
    <row r="943" spans="2:3" x14ac:dyDescent="0.25">
      <c r="B943" s="14"/>
      <c r="C943" s="21"/>
    </row>
    <row r="944" spans="2:3" x14ac:dyDescent="0.25">
      <c r="B944" s="14"/>
      <c r="C944" s="21"/>
    </row>
    <row r="945" spans="2:3" x14ac:dyDescent="0.25">
      <c r="B945" s="14"/>
      <c r="C945" s="21"/>
    </row>
    <row r="946" spans="2:3" x14ac:dyDescent="0.25">
      <c r="B946" s="14"/>
      <c r="C946" s="21"/>
    </row>
    <row r="947" spans="2:3" x14ac:dyDescent="0.25">
      <c r="B947" s="14"/>
      <c r="C947" s="21"/>
    </row>
    <row r="948" spans="2:3" x14ac:dyDescent="0.25">
      <c r="B948" s="14"/>
      <c r="C948" s="21"/>
    </row>
    <row r="949" spans="2:3" x14ac:dyDescent="0.25">
      <c r="B949" s="14"/>
      <c r="C949" s="21"/>
    </row>
    <row r="950" spans="2:3" x14ac:dyDescent="0.25">
      <c r="B950" s="14"/>
      <c r="C950" s="21"/>
    </row>
    <row r="951" spans="2:3" x14ac:dyDescent="0.25">
      <c r="B951" s="14"/>
      <c r="C951" s="21"/>
    </row>
    <row r="952" spans="2:3" x14ac:dyDescent="0.25">
      <c r="B952" s="14"/>
      <c r="C952" s="21"/>
    </row>
    <row r="953" spans="2:3" x14ac:dyDescent="0.25">
      <c r="B953" s="14"/>
      <c r="C953" s="21"/>
    </row>
    <row r="954" spans="2:3" x14ac:dyDescent="0.25">
      <c r="B954" s="14"/>
      <c r="C954" s="21"/>
    </row>
    <row r="955" spans="2:3" x14ac:dyDescent="0.25">
      <c r="B955" s="14"/>
      <c r="C955" s="21"/>
    </row>
    <row r="956" spans="2:3" x14ac:dyDescent="0.25">
      <c r="B956" s="14"/>
      <c r="C956" s="21"/>
    </row>
    <row r="957" spans="2:3" x14ac:dyDescent="0.25">
      <c r="B957" s="14"/>
      <c r="C957" s="21"/>
    </row>
    <row r="958" spans="2:3" x14ac:dyDescent="0.25">
      <c r="B958" s="14"/>
      <c r="C958" s="21"/>
    </row>
    <row r="959" spans="2:3" x14ac:dyDescent="0.25">
      <c r="B959" s="14"/>
      <c r="C959" s="21"/>
    </row>
    <row r="960" spans="2:3" x14ac:dyDescent="0.25">
      <c r="B960" s="14"/>
      <c r="C960" s="21"/>
    </row>
    <row r="961" spans="2:3" x14ac:dyDescent="0.25">
      <c r="B961" s="14"/>
      <c r="C961" s="21"/>
    </row>
    <row r="962" spans="2:3" x14ac:dyDescent="0.25">
      <c r="B962" s="14"/>
      <c r="C962" s="21"/>
    </row>
    <row r="963" spans="2:3" x14ac:dyDescent="0.25">
      <c r="B963" s="14"/>
      <c r="C963" s="21"/>
    </row>
    <row r="964" spans="2:3" x14ac:dyDescent="0.25">
      <c r="B964" s="14"/>
      <c r="C964" s="21"/>
    </row>
    <row r="965" spans="2:3" x14ac:dyDescent="0.25">
      <c r="B965" s="14"/>
      <c r="C965" s="21"/>
    </row>
    <row r="966" spans="2:3" x14ac:dyDescent="0.25">
      <c r="B966" s="14"/>
      <c r="C966" s="21"/>
    </row>
    <row r="967" spans="2:3" x14ac:dyDescent="0.25">
      <c r="B967" s="14"/>
      <c r="C967" s="21"/>
    </row>
    <row r="968" spans="2:3" x14ac:dyDescent="0.25">
      <c r="B968" s="14"/>
      <c r="C968" s="21"/>
    </row>
    <row r="969" spans="2:3" x14ac:dyDescent="0.25">
      <c r="B969" s="14"/>
      <c r="C969" s="21"/>
    </row>
    <row r="970" spans="2:3" x14ac:dyDescent="0.25">
      <c r="B970" s="14"/>
      <c r="C970" s="21"/>
    </row>
    <row r="971" spans="2:3" x14ac:dyDescent="0.25">
      <c r="B971" s="14"/>
      <c r="C971" s="21"/>
    </row>
    <row r="972" spans="2:3" x14ac:dyDescent="0.25">
      <c r="B972" s="14"/>
      <c r="C972" s="21"/>
    </row>
    <row r="973" spans="2:3" x14ac:dyDescent="0.25">
      <c r="B973" s="14"/>
      <c r="C973" s="21"/>
    </row>
    <row r="974" spans="2:3" x14ac:dyDescent="0.25">
      <c r="B974" s="14"/>
      <c r="C974" s="21"/>
    </row>
    <row r="975" spans="2:3" x14ac:dyDescent="0.25">
      <c r="B975" s="14"/>
      <c r="C975" s="21"/>
    </row>
    <row r="976" spans="2:3" x14ac:dyDescent="0.25">
      <c r="B976" s="14"/>
      <c r="C976" s="21"/>
    </row>
    <row r="977" spans="2:3" x14ac:dyDescent="0.25">
      <c r="B977" s="14"/>
      <c r="C977" s="21"/>
    </row>
    <row r="978" spans="2:3" x14ac:dyDescent="0.25">
      <c r="B978" s="14"/>
      <c r="C978" s="21"/>
    </row>
    <row r="979" spans="2:3" x14ac:dyDescent="0.25">
      <c r="B979" s="14"/>
      <c r="C979" s="21"/>
    </row>
    <row r="980" spans="2:3" x14ac:dyDescent="0.25">
      <c r="B980" s="14"/>
      <c r="C980" s="21"/>
    </row>
    <row r="981" spans="2:3" x14ac:dyDescent="0.25">
      <c r="B981" s="14"/>
      <c r="C981" s="21"/>
    </row>
    <row r="982" spans="2:3" x14ac:dyDescent="0.25">
      <c r="B982" s="14"/>
      <c r="C982" s="21"/>
    </row>
    <row r="983" spans="2:3" x14ac:dyDescent="0.25">
      <c r="B983" s="14"/>
      <c r="C983" s="21"/>
    </row>
    <row r="984" spans="2:3" x14ac:dyDescent="0.25">
      <c r="B984" s="14"/>
      <c r="C984" s="21"/>
    </row>
    <row r="985" spans="2:3" x14ac:dyDescent="0.25">
      <c r="B985" s="14"/>
      <c r="C985" s="21"/>
    </row>
    <row r="986" spans="2:3" x14ac:dyDescent="0.25">
      <c r="B986" s="14"/>
      <c r="C986" s="21"/>
    </row>
    <row r="987" spans="2:3" x14ac:dyDescent="0.25">
      <c r="B987" s="14"/>
      <c r="C987" s="21"/>
    </row>
    <row r="988" spans="2:3" x14ac:dyDescent="0.25">
      <c r="B988" s="14"/>
      <c r="C988" s="21"/>
    </row>
    <row r="989" spans="2:3" x14ac:dyDescent="0.25">
      <c r="B989" s="14"/>
      <c r="C989" s="21"/>
    </row>
    <row r="990" spans="2:3" x14ac:dyDescent="0.25">
      <c r="B990" s="14"/>
      <c r="C990" s="21"/>
    </row>
    <row r="991" spans="2:3" x14ac:dyDescent="0.25">
      <c r="B991" s="14"/>
      <c r="C991" s="21"/>
    </row>
    <row r="992" spans="2:3" x14ac:dyDescent="0.25">
      <c r="B992" s="14"/>
      <c r="C992" s="21"/>
    </row>
    <row r="993" spans="2:3" x14ac:dyDescent="0.25">
      <c r="B993" s="14"/>
      <c r="C993" s="21"/>
    </row>
    <row r="994" spans="2:3" x14ac:dyDescent="0.25">
      <c r="B994" s="14"/>
      <c r="C994" s="21"/>
    </row>
    <row r="995" spans="2:3" x14ac:dyDescent="0.25">
      <c r="B995" s="14"/>
      <c r="C995" s="21"/>
    </row>
    <row r="996" spans="2:3" x14ac:dyDescent="0.25">
      <c r="B996" s="14"/>
      <c r="C996" s="21"/>
    </row>
    <row r="997" spans="2:3" x14ac:dyDescent="0.25">
      <c r="B997" s="14"/>
      <c r="C997" s="21"/>
    </row>
    <row r="998" spans="2:3" x14ac:dyDescent="0.25">
      <c r="B998" s="14"/>
      <c r="C998" s="21"/>
    </row>
    <row r="999" spans="2:3" x14ac:dyDescent="0.25">
      <c r="B999" s="14"/>
      <c r="C999" s="21"/>
    </row>
    <row r="1000" spans="2:3" x14ac:dyDescent="0.25">
      <c r="B1000" s="14"/>
      <c r="C1000" s="21"/>
    </row>
  </sheetData>
  <mergeCells count="5">
    <mergeCell ref="F32:I32"/>
    <mergeCell ref="F61:H61"/>
    <mergeCell ref="F90:G90"/>
    <mergeCell ref="J61:L61"/>
    <mergeCell ref="N61:P6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Gráficos</vt:lpstr>
      </vt:variant>
      <vt:variant>
        <vt:i4>2</vt:i4>
      </vt:variant>
    </vt:vector>
  </HeadingPairs>
  <TitlesOfParts>
    <vt:vector size="5" baseType="lpstr">
      <vt:lpstr>Principal</vt:lpstr>
      <vt:lpstr>Plan2</vt:lpstr>
      <vt:lpstr>Plan3</vt:lpstr>
      <vt:lpstr>Vazão</vt:lpstr>
      <vt:lpstr>Cp2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2021-08-23T15:54:31Z</dcterms:created>
  <dcterms:modified xsi:type="dcterms:W3CDTF">2021-11-26T22:08:53Z</dcterms:modified>
</cp:coreProperties>
</file>