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27.xml" ContentType="application/vnd.openxmlformats-officedocument.spreadsheetml.table+xml"/>
  <Override PartName="/xl/tables/table2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myoffice.bsnconnect.com/personal/ne20119_dow_com/Documents/Desktop/Backups/Digital/Internal files/Tools/"/>
    </mc:Choice>
  </mc:AlternateContent>
  <xr:revisionPtr revIDLastSave="0" documentId="8_{C9A29EF4-F5CB-4A0B-801F-91924D78F5F2}" xr6:coauthVersionLast="47" xr6:coauthVersionMax="47" xr10:uidLastSave="{00000000-0000-0000-0000-000000000000}"/>
  <bookViews>
    <workbookView xWindow="-110" yWindow="-110" windowWidth="19420" windowHeight="10300" firstSheet="1" activeTab="1" xr2:uid="{13382DD2-D0B4-432E-A6CF-743F620BBC13}"/>
  </bookViews>
  <sheets>
    <sheet name="Main" sheetId="1" state="veryHidden" r:id="rId1"/>
    <sheet name="Manual" sheetId="9" r:id="rId2"/>
    <sheet name="Presets" sheetId="4" state="veryHidden" r:id="rId3"/>
    <sheet name="Mails" sheetId="12" state="veryHidden" r:id="rId4"/>
    <sheet name="Histórico" sheetId="2" r:id="rId5"/>
    <sheet name="Worksheets" sheetId="8" state="veryHidden" r:id="rId6"/>
    <sheet name="Settings" sheetId="3" state="veryHidden" r:id="rId7"/>
    <sheet name="Users" sheetId="5" state="veryHidden" r:id="rId8"/>
    <sheet name="Lists" sheetId="6" state="veryHidden" r:id="rId9"/>
    <sheet name="Links" sheetId="11" state="veryHidden" r:id="rId10"/>
    <sheet name="Filter" sheetId="10" state="veryHidden" r:id="rId11"/>
    <sheet name="GM" sheetId="7" state="veryHidden" r:id="rId12"/>
  </sheets>
  <functionGroups builtInGroupCount="19"/>
  <definedNames>
    <definedName name="_xlnm._FilterDatabase" localSheetId="4" hidden="1">Histórico!$A$3:$K$3</definedName>
    <definedName name="_xlnm._FilterDatabase" localSheetId="8" hidden="1">Lists!$E$2:$E$8</definedName>
    <definedName name="FuncOutputs">Manual!$E$7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82" i="6"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AR81" i="6" l="1"/>
  <c r="AR80" i="6"/>
  <c r="Y44" i="5" l="1"/>
  <c r="AR79" i="6"/>
  <c r="I3" i="7"/>
  <c r="I3" i="7" a="1"/>
  <c r="AR78" i="6"/>
  <c r="AR77" i="6"/>
  <c r="AR76" i="6"/>
  <c r="AR75" i="6"/>
  <c r="AR74" i="6"/>
  <c r="AR73" i="6"/>
  <c r="AR72" i="6"/>
  <c r="AR71" i="6"/>
  <c r="AR70" i="6"/>
  <c r="AR69" i="6"/>
  <c r="AR68" i="6"/>
  <c r="AR67" i="6"/>
  <c r="AR66" i="6"/>
  <c r="AR65" i="6"/>
  <c r="AZ64" i="6"/>
  <c r="AR64" i="6"/>
  <c r="AZ63" i="6"/>
  <c r="AR63" i="6"/>
  <c r="AZ62" i="6"/>
  <c r="AR62" i="6"/>
  <c r="AZ61" i="6"/>
  <c r="AR61" i="6"/>
  <c r="AZ60" i="6"/>
  <c r="AR60" i="6"/>
  <c r="AZ59" i="6"/>
  <c r="AR59" i="6"/>
  <c r="AZ58" i="6"/>
  <c r="AR58" i="6"/>
  <c r="AZ57" i="6"/>
  <c r="AR57" i="6"/>
  <c r="AZ56" i="6"/>
  <c r="AR56" i="6"/>
  <c r="AZ55" i="6"/>
  <c r="AR55" i="6"/>
  <c r="AZ54" i="6"/>
  <c r="AR54" i="6"/>
  <c r="AZ53" i="6"/>
  <c r="AR53" i="6"/>
  <c r="AZ52" i="6"/>
  <c r="AR52" i="6"/>
  <c r="AZ51" i="6"/>
  <c r="AR51" i="6"/>
  <c r="AZ50" i="6"/>
  <c r="AR50" i="6"/>
  <c r="AZ49" i="6"/>
  <c r="AR49" i="6"/>
  <c r="AZ48" i="6"/>
  <c r="AR48" i="6"/>
  <c r="AZ47" i="6"/>
  <c r="AR47" i="6"/>
  <c r="AZ46" i="6"/>
  <c r="AR46" i="6"/>
  <c r="AZ45" i="6"/>
  <c r="AR45" i="6"/>
  <c r="AZ44" i="6"/>
  <c r="AR44" i="6"/>
  <c r="AZ43" i="6"/>
  <c r="AR43" i="6"/>
  <c r="AZ42" i="6"/>
  <c r="AR42" i="6"/>
  <c r="AZ41" i="6"/>
  <c r="AR41" i="6"/>
  <c r="AZ40" i="6"/>
  <c r="AR40" i="6"/>
  <c r="AZ39" i="6"/>
  <c r="AR39" i="6"/>
  <c r="AZ38" i="6"/>
  <c r="AR38" i="6"/>
  <c r="AZ37" i="6"/>
  <c r="AR37" i="6"/>
  <c r="AZ36" i="6"/>
  <c r="AR36" i="6"/>
  <c r="AZ35" i="6"/>
  <c r="AR35" i="6"/>
  <c r="AZ34" i="6"/>
  <c r="AR34" i="6"/>
  <c r="AZ33" i="6"/>
  <c r="AR33" i="6"/>
  <c r="AZ32" i="6"/>
  <c r="AR32" i="6"/>
  <c r="AZ31" i="6"/>
  <c r="AR31" i="6"/>
  <c r="AZ30" i="6"/>
  <c r="AR30" i="6"/>
  <c r="AZ29" i="6"/>
  <c r="AR29" i="6"/>
  <c r="AZ28" i="6"/>
  <c r="AR28" i="6"/>
  <c r="AZ27" i="6"/>
  <c r="AR27" i="6"/>
  <c r="AZ26" i="6"/>
  <c r="AR26" i="6"/>
  <c r="AZ25" i="6"/>
  <c r="AR25" i="6"/>
  <c r="AZ24" i="6"/>
  <c r="AR24" i="6"/>
  <c r="AZ23" i="6"/>
  <c r="AR23" i="6"/>
  <c r="AZ22" i="6"/>
  <c r="AR22" i="6"/>
  <c r="AZ21" i="6"/>
  <c r="AR21" i="6"/>
  <c r="AZ20" i="6"/>
  <c r="AR20" i="6"/>
  <c r="AZ19" i="6"/>
  <c r="AR19" i="6"/>
  <c r="AZ18" i="6"/>
  <c r="AR18" i="6"/>
  <c r="AZ17" i="6"/>
  <c r="AR17" i="6"/>
  <c r="AZ16" i="6"/>
  <c r="AR16" i="6"/>
  <c r="AZ15" i="6"/>
  <c r="AR15" i="6"/>
  <c r="AZ14" i="6"/>
  <c r="AR14" i="6"/>
  <c r="AZ13" i="6"/>
  <c r="AR13" i="6"/>
  <c r="AZ12" i="6"/>
  <c r="AR12" i="6"/>
  <c r="B12" i="6" a="1"/>
  <c r="B12" i="6" s="1"/>
  <c r="BV11" i="6"/>
  <c r="AZ11" i="6"/>
  <c r="AR11" i="6"/>
  <c r="BV10" i="6"/>
  <c r="AZ10" i="6"/>
  <c r="AR10" i="6"/>
  <c r="BV9" i="6"/>
  <c r="AZ9" i="6"/>
  <c r="AR9" i="6"/>
  <c r="BV8" i="6"/>
  <c r="AZ8" i="6"/>
  <c r="AR8" i="6"/>
  <c r="BV7" i="6"/>
  <c r="AZ7" i="6"/>
  <c r="AR7" i="6"/>
  <c r="BV6" i="6"/>
  <c r="AZ6" i="6"/>
  <c r="AR6" i="6"/>
  <c r="CA5" i="6"/>
  <c r="BV5" i="6"/>
  <c r="AZ5" i="6"/>
  <c r="AR5" i="6"/>
  <c r="AL5" i="6"/>
  <c r="CA4" i="6"/>
  <c r="BV4" i="6"/>
  <c r="AZ4" i="6"/>
  <c r="AR4" i="6"/>
  <c r="AL4" i="6"/>
  <c r="AF3" i="6" a="1"/>
  <c r="AF3" i="6" s="1"/>
  <c r="W3" i="6" a="1"/>
  <c r="X6" i="6" s="1"/>
  <c r="V3" i="6" a="1"/>
  <c r="V3" i="6" s="1"/>
  <c r="T3" i="6" a="1"/>
  <c r="T3" i="6" s="1"/>
  <c r="H3" i="6" a="1"/>
  <c r="H3" i="6" s="1"/>
  <c r="G3" i="6" a="1"/>
  <c r="G3" i="6" s="1"/>
  <c r="E3" i="6" a="1"/>
  <c r="E3" i="6" s="1"/>
  <c r="J41" i="5"/>
  <c r="J41" i="5" a="1"/>
  <c r="J40" i="5"/>
  <c r="J40" i="5" a="1"/>
  <c r="J39" i="5"/>
  <c r="J39" i="5" a="1"/>
  <c r="J38" i="5"/>
  <c r="J38" i="5" a="1"/>
  <c r="J37" i="5"/>
  <c r="J37" i="5" a="1"/>
  <c r="J36" i="5"/>
  <c r="J36" i="5" a="1"/>
  <c r="J35" i="5"/>
  <c r="J35" i="5" a="1"/>
  <c r="J34" i="5"/>
  <c r="J34" i="5" a="1"/>
  <c r="J33" i="5"/>
  <c r="J33" i="5" a="1"/>
  <c r="J32" i="5"/>
  <c r="J32" i="5" a="1"/>
  <c r="J31" i="5"/>
  <c r="J31" i="5" a="1"/>
  <c r="J30" i="5"/>
  <c r="J30" i="5" a="1"/>
  <c r="J29" i="5"/>
  <c r="J29" i="5" a="1"/>
  <c r="J28" i="5"/>
  <c r="J28" i="5" a="1"/>
  <c r="J27" i="5"/>
  <c r="J27" i="5" a="1"/>
  <c r="J26" i="5"/>
  <c r="J26" i="5" a="1"/>
  <c r="J25" i="5"/>
  <c r="J25" i="5" a="1"/>
  <c r="J24" i="5"/>
  <c r="J24" i="5" a="1"/>
  <c r="J23" i="5"/>
  <c r="J23" i="5" a="1"/>
  <c r="J22" i="5"/>
  <c r="J22" i="5" a="1"/>
  <c r="J21" i="5"/>
  <c r="J21" i="5" a="1"/>
  <c r="J20" i="5"/>
  <c r="J20" i="5" a="1"/>
  <c r="J19" i="5"/>
  <c r="J19" i="5" a="1"/>
  <c r="J18" i="5"/>
  <c r="J18" i="5" a="1"/>
  <c r="J17" i="5"/>
  <c r="J17" i="5" a="1"/>
  <c r="J16" i="5"/>
  <c r="J16" i="5" a="1"/>
  <c r="J15" i="5"/>
  <c r="J15" i="5" a="1"/>
  <c r="J14" i="5"/>
  <c r="J14" i="5" a="1"/>
  <c r="J13" i="5"/>
  <c r="J13" i="5" a="1"/>
  <c r="J12" i="5"/>
  <c r="J12" i="5" a="1"/>
  <c r="J11" i="5"/>
  <c r="J11" i="5" a="1"/>
  <c r="J10" i="5"/>
  <c r="J10" i="5" a="1"/>
  <c r="J9" i="5"/>
  <c r="J9" i="5" a="1"/>
  <c r="J8" i="5"/>
  <c r="J8" i="5" a="1"/>
  <c r="J7" i="5"/>
  <c r="J7" i="5" a="1"/>
  <c r="AP6" i="5"/>
  <c r="AP6" i="5" a="1"/>
  <c r="J6" i="5"/>
  <c r="J6" i="5" a="1"/>
  <c r="J5" i="5"/>
  <c r="J5" i="5" a="1"/>
  <c r="J4" i="5"/>
  <c r="J4" i="5" a="1"/>
  <c r="J3" i="5"/>
  <c r="J3" i="5" a="1"/>
  <c r="X5" i="6" l="1"/>
  <c r="X7" i="6"/>
  <c r="W3" i="6"/>
  <c r="X3" i="6" s="1"/>
  <c r="X8" i="6"/>
  <c r="X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tc={7ADDF546-93D5-4745-AE38-8EF14223B756}</author>
  </authors>
  <commentList>
    <comment ref="E2" authorId="0" shapeId="0" xr:uid="{7ADDF546-93D5-4745-AE38-8EF14223B756}">
      <text>
        <t>[Threaded comment]
Your version of Excel allows you to read this threaded comment; however, any edits to it will get removed if the file is opened in a newer version of Excel. Learn more: https://go.microsoft.com/fwlink/?linkid=870924
Comment:
    Colunas delimitadas por barras; linhas delimitadas por hashtags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tc={7C7C4062-9CE9-4731-AA01-9DE4F015EA6B}</author>
    <author>tc={525BC9F6-B29B-42E5-BB7D-BF88CFAF6D64}</author>
    <author>tc={93BF4CF4-F5AB-43C6-89C9-9BB0C5D769D2}</author>
    <author>tc={8188AEB2-C916-433C-9710-E30586EABF98}</author>
    <author>tc={F0861A6D-33E4-4F2D-9542-3B679E8E8296}</author>
    <author>tc={A455D2B2-8058-4873-9ADD-684D268434F8}</author>
    <author>tc={04337DC1-74E2-43DE-89CE-8B74EE857092}</author>
    <author>tc={A2993067-2B86-4400-B04C-155A677839E3}</author>
    <author>tc={28F9F2F4-D9D2-4B3C-A537-C308778649E0}</author>
  </authors>
  <commentList>
    <comment ref="S9" authorId="0" shapeId="0" xr:uid="{7C7C4062-9CE9-4731-AA01-9DE4F015EA6B}">
      <text>
        <t>[Threaded comment]
Your version of Excel allows you to read this threaded comment; however, any edits to it will get removed if the file is opened in a newer version of Excel. Learn more: https://go.microsoft.com/fwlink/?linkid=870924
Comment:
    PLANTA A051
Reply:
    MX</t>
      </text>
    </comment>
    <comment ref="S16" authorId="1" shapeId="0" xr:uid="{525BC9F6-B29B-42E5-BB7D-BF88CFAF6D64}">
      <text>
        <t>[Threaded comment]
Your version of Excel allows you to read this threaded comment; however, any edits to it will get removed if the file is opened in a newer version of Excel. Learn more: https://go.microsoft.com/fwlink/?linkid=870924
Comment:
    NAO ENCONTRA PRA QUITAM</t>
      </text>
    </comment>
    <comment ref="H75" authorId="2" shapeId="0" xr:uid="{93BF4CF4-F5AB-43C6-89C9-9BB0C5D769D2}">
      <text>
        <t>[Threaded comment]
Your version of Excel allows you to read this threaded comment; however, any edits to it will get removed if the file is opened in a newer version of Excel. Learn more: https://go.microsoft.com/fwlink/?linkid=870924
Comment:
    PLANTA A051
Reply:
    MX</t>
      </text>
    </comment>
    <comment ref="S78" authorId="3" shapeId="0" xr:uid="{8188AEB2-C916-433C-9710-E30586EABF98}">
      <text>
        <t>[Threaded comment]
Your version of Excel allows you to read this threaded comment; however, any edits to it will get removed if the file is opened in a newer version of Excel. Learn more: https://go.microsoft.com/fwlink/?linkid=870924
Comment:
    Material number	00099211973
Reply:
    Material number	00010392689</t>
      </text>
    </comment>
    <comment ref="H105" authorId="4" shapeId="0" xr:uid="{F0861A6D-33E4-4F2D-9542-3B679E8E8296}">
      <text>
        <t>[Threaded comment]
Your version of Excel allows you to read this threaded comment; however, any edits to it will get removed if the file is opened in a newer version of Excel. Learn more: https://go.microsoft.com/fwlink/?linkid=870924
Comment:
    Material number	00099211973
Reply:
    Material number	00010392689</t>
      </text>
    </comment>
    <comment ref="H115" authorId="5" shapeId="0" xr:uid="{A455D2B2-8058-4873-9ADD-684D268434F8}">
      <text>
        <t>[Threaded comment]
Your version of Excel allows you to read this threaded comment; however, any edits to it will get removed if the file is opened in a newer version of Excel. Learn more: https://go.microsoft.com/fwlink/?linkid=870924
Comment:
    NAO ENCONTRA PRA QUITAM</t>
      </text>
    </comment>
    <comment ref="H464" authorId="6" shapeId="0" xr:uid="{04337DC1-74E2-43DE-89CE-8B74EE857092}">
      <text>
        <t>[Threaded comment]
Your version of Excel allows you to read this threaded comment; however, any edits to it will get removed if the file is opened in a newer version of Excel. Learn more: https://go.microsoft.com/fwlink/?linkid=870924
Comment:
    PLANTA A026
BR</t>
      </text>
    </comment>
    <comment ref="H465" authorId="7" shapeId="0" xr:uid="{A2993067-2B86-4400-B04C-155A677839E3}">
      <text>
        <t>[Threaded comment]
Your version of Excel allows you to read this threaded comment; however, any edits to it will get removed if the file is opened in a newer version of Excel. Learn more: https://go.microsoft.com/fwlink/?linkid=870924
Comment:
    Planta A026
Reply:
    BR</t>
      </text>
    </comment>
    <comment ref="H534" authorId="8" shapeId="0" xr:uid="{28F9F2F4-D9D2-4B3C-A537-C308778649E0}">
      <text>
        <t>[Threaded comment]
Your version of Excel allows you to read this threaded comment; however, any edits to it will get removed if the file is opened in a newer version of Excel. Learn more: https://go.microsoft.com/fwlink/?linkid=870924
Comment:
    Refletir para todos os Sold To e Ship To do Colombiana e Equatoriana</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<sst xmlns="http://schemas.openxmlformats.org/spreadsheetml/2006/main" count="6223" uniqueCount="1900">
  <si>
    <t>Como verificar recovery manualmente: Linha do recovery equivale a linha do report + 1 (ex.: Linha 76 do report é linha 75 do recovery). Some 1 à 'Row in Original' para obter a linha na Original</t>
  </si>
  <si>
    <t>The stories</t>
  </si>
  <si>
    <t>Codes</t>
  </si>
  <si>
    <t>Function</t>
  </si>
  <si>
    <t>Parameters</t>
  </si>
  <si>
    <t>FUNCTION OUTPUTS</t>
  </si>
  <si>
    <t>SET</t>
  </si>
  <si>
    <t>Chamar menu de Opções</t>
  </si>
  <si>
    <t>FULL</t>
  </si>
  <si>
    <t>Display (or not) some (or all) MS Excel standard features</t>
  </si>
  <si>
    <t>MENUS / HEADINGS / SCROLLBARS / STATUSBAR / FORMULABAR / VSCROLL</t>
  </si>
  <si>
    <t>WIDE</t>
  </si>
  <si>
    <t>Alternative keyword to FULL function</t>
  </si>
  <si>
    <t>MENUS / SCROLLBARS / STATUSBAR / FORMULABAR</t>
  </si>
  <si>
    <t>SHOW</t>
  </si>
  <si>
    <t>Display (or not) some (or all) internal sheets of this application</t>
  </si>
  <si>
    <t>Presets / Histórico / Worksheets / Settings / Users / Lists / GM / Filter / Links / All</t>
  </si>
  <si>
    <t>UNLOCK</t>
  </si>
  <si>
    <t>Function de emergência para o caso de erros e travamentos. Retorna o Excel ao status quo</t>
  </si>
  <si>
    <t>PRESET</t>
  </si>
  <si>
    <t>Apresenta os dados de todos os presets feitos para serem utilizados em outras transações posteriores</t>
  </si>
  <si>
    <t>USERS</t>
  </si>
  <si>
    <t>Restricted table of users information</t>
  </si>
  <si>
    <t>BUSINESS</t>
  </si>
  <si>
    <t>Table with the materials and general info of the business</t>
  </si>
  <si>
    <t>HISTORY</t>
  </si>
  <si>
    <t>General table with the history of some transactions frequently used</t>
  </si>
  <si>
    <t>GM</t>
  </si>
  <si>
    <t>History of changes to the internal important info</t>
  </si>
  <si>
    <t>ERRORS</t>
  </si>
  <si>
    <t>Table with the errors that can be shown by executing the transactions</t>
  </si>
  <si>
    <t>ADDFUNCTION</t>
  </si>
  <si>
    <t>Função dev para acrescentar novas transações</t>
  </si>
  <si>
    <t>REFRESH</t>
  </si>
  <si>
    <t>Função geral para erro de :NOT AUTHORIZED</t>
  </si>
  <si>
    <t>INTERNDATA</t>
  </si>
  <si>
    <t>Push internal data with developers' info</t>
  </si>
  <si>
    <t>EXCLUDEOUTPUTS</t>
  </si>
  <si>
    <t>Function to clean the screen from the outputs' table</t>
  </si>
  <si>
    <t>AUX</t>
  </si>
  <si>
    <t>Caixa auxiliar para digitação correta de transações</t>
  </si>
  <si>
    <t>COLSPAN</t>
  </si>
  <si>
    <t>Feature específica do AUX Ativado, e determina a largura da AUX BOX</t>
  </si>
  <si>
    <t>COMPACT</t>
  </si>
  <si>
    <t>Deixa a tabela de códigos com apenas uma linha de altura</t>
  </si>
  <si>
    <t>SPARSE</t>
  </si>
  <si>
    <t>Deixa a tabela de códigos com a altura em AutoFit</t>
  </si>
  <si>
    <t>GOTO</t>
  </si>
  <si>
    <t>Links rápidos para as Sheets, Excel externo ou outros documentos</t>
  </si>
  <si>
    <t>SOS</t>
  </si>
  <si>
    <t>Script in case of, using other spreadsheets with this, the standard Excel features stopped working</t>
  </si>
  <si>
    <t>SOD</t>
  </si>
  <si>
    <t>Definition of Order Type ZOR/ZLOR and Condition Type(VK13) ZA00/ZMM0</t>
  </si>
  <si>
    <t>[SODCode]</t>
  </si>
  <si>
    <t>SC</t>
  </si>
  <si>
    <t>Descrição de Incoterms válidos e necessidade de ZU (e tipo, caso haja)</t>
  </si>
  <si>
    <t>Modal / SC / ShippingType / Incoterm / Incoterm 2 / ZU [Shipping Condition Numbers separados por vírgula]</t>
  </si>
  <si>
    <t>AUTOSAVE</t>
  </si>
  <si>
    <t>Autosalvamento a cada 8 minutos. Permitido apenas a devs, já que users e watchers não precisam fazer alterações.</t>
  </si>
  <si>
    <t>FALSE / TRUE</t>
  </si>
  <si>
    <t>MATERIALSETUP</t>
  </si>
  <si>
    <t>Massive material setup for MMM, Dchain, CMIR and Web TP checkings</t>
  </si>
  <si>
    <t>Not applicable</t>
  </si>
  <si>
    <t>Error Message</t>
  </si>
  <si>
    <t>Definition</t>
  </si>
  <si>
    <t>Troubleshooting</t>
  </si>
  <si>
    <t>:NOT FOUND</t>
  </si>
  <si>
    <t xml:space="preserve">Transação digitada no prompt não reconhecida. </t>
  </si>
  <si>
    <t>1) Verificar ortografia. A function deve estar exatamente igual à coluna Codes da tabela TableCodes, Sheet Manual deste Workbook; 
2) Caso sua função já tenha funcionado antes, pode ser necessário rever com o Felipe Rocha as últimas atualizações, pois a transação em questão pode ter sido afetada por updates em scripts compartilhados com outras transações recém atualizadas;
3) Caso não tenha sido desativada ou modificada para questões do passo anterior, você pode pedir ao Felipe Rocha uma nova transação. Contate-o no Teams e informe o código que você quer, a função e os parâmetros que devem fazer parte da function</t>
  </si>
  <si>
    <t>:INVALID PARAMETER</t>
  </si>
  <si>
    <t>Parâmetro rápido da transação digitada no prompt não foi reconhecido</t>
  </si>
  <si>
    <t>1) Verificar ortografia. O parâmetro deve estar exatamente igual à algum dos termos separados por barras na coluna Parameters da tabela TableCodes, Sheet Manual deste Workbook; 
2) Caso sua função já tenha funcionado antes, pode ser necessário rever com o Felipe Rocha as últimas atualizações, pois os parâmetros em questão podem ter sido afetados por updates em transações recém atualizadas;
3) Caso a transação não tenha sido desativada ou modificada para questões do passo anterior, você pode pedir ao Felipe Rocha uma nova transação. Contate-o no Teams e informe o código que você quer, a função e os parâmetros que devem fazer parte da function</t>
  </si>
  <si>
    <t>:INTERNAL ERROR</t>
  </si>
  <si>
    <t>Descrição default para erros ainda não documentados</t>
  </si>
  <si>
    <t>Contate Felipe Rocha no Teams</t>
  </si>
  <si>
    <t>:INCORRECT PAGE</t>
  </si>
  <si>
    <t>Prompt digitado na página incorreta</t>
  </si>
  <si>
    <t>Algumas transações só podem ser executadas em páginas específicas. Tente executá-la na aba manual</t>
  </si>
  <si>
    <t>Nome</t>
  </si>
  <si>
    <t>Index</t>
  </si>
  <si>
    <t>Source</t>
  </si>
  <si>
    <t>Destiny</t>
  </si>
  <si>
    <t>Linkagem</t>
  </si>
  <si>
    <t>Descrições da Linkagem</t>
  </si>
  <si>
    <t>Verificação de repetidas</t>
  </si>
  <si>
    <t>Condicionais</t>
  </si>
  <si>
    <t>Source Comment</t>
  </si>
  <si>
    <t>Destiny Comment</t>
  </si>
  <si>
    <t>PresetCode</t>
  </si>
  <si>
    <t>Current</t>
  </si>
  <si>
    <t>Adição dos cenários novos</t>
  </si>
  <si>
    <t>J//L##K//M##M//U##O//W##P//X##U//AA##V//AB##Y//AF##Z//AG##AE//AI##AF//AJ##AG//AK##AH//AL##AI//AQ##AK//AR##AL//AU##AN//AY##AR//AZ##AQ//BL##X//AE</t>
  </si>
  <si>
    <t>Business Name//Value Center//Trade Product//Material//Material Name//Sold To Customer//Sold To Name//Ship To Customer//Ship To Name//Freight Forwarding Agent ZU////Sales Organization//Sales Org Name//Inco Terms1//Inco Terms2//Material Type//Plant//From Country//CSR//Sold To Distinction</t>
  </si>
  <si>
    <t>W//Material##X//Material Name##AA//Sold To Customer##AF//Ship To Customer##AI//ZU##AK//Sales Organization</t>
  </si>
  <si>
    <t>1-2-A</t>
  </si>
  <si>
    <t>YES</t>
  </si>
  <si>
    <t>Enviar ausências de preço a Missing Price</t>
  </si>
  <si>
    <t>W//C##K//X##AA//I##AB//J##AF//K##AG//L##AI//M##AK//N##BL//O##Z//F</t>
  </si>
  <si>
    <t>Material//Material Name//Sold To//Sold To Name//Ship To//Ship To Name//ZU//SOD//CSR//Global Customer</t>
  </si>
  <si>
    <t>C//Material##D//Material Name##I//Sold To Customer##K//Ship To Customer##M//ZU##N//Sales Organization</t>
  </si>
  <si>
    <t>BV//Contains//Missing Price</t>
  </si>
  <si>
    <t>Erro de preço verificado na VA01 (Missing ZPRI). Enviado à planilha MissingPrice. Pendente Double Check de CSR</t>
  </si>
  <si>
    <t>Falta preço (ZPRI Missing na VA01)</t>
  </si>
  <si>
    <t>2-3-A</t>
  </si>
  <si>
    <t>NO</t>
  </si>
  <si>
    <t>Enviar preços caducando a Missing Price</t>
  </si>
  <si>
    <t>BV//Contains//Missing Price//And##</t>
  </si>
  <si>
    <t>2-3-B</t>
  </si>
  <si>
    <t>Histórico de execuções</t>
  </si>
  <si>
    <t>Sheets</t>
  </si>
  <si>
    <t>Files</t>
  </si>
  <si>
    <t>Intervalo de inserções no arquivo destino</t>
  </si>
  <si>
    <t>Key Columns</t>
  </si>
  <si>
    <t>Dia</t>
  </si>
  <si>
    <t>Horário</t>
  </si>
  <si>
    <t>Sheet Origem</t>
  </si>
  <si>
    <t>Sheet Destino</t>
  </si>
  <si>
    <t>File Origem</t>
  </si>
  <si>
    <t>File Destino</t>
  </si>
  <si>
    <t>Linha início</t>
  </si>
  <si>
    <t>Linha término</t>
  </si>
  <si>
    <t>Coluna Origem</t>
  </si>
  <si>
    <t>Coluna Destino</t>
  </si>
  <si>
    <t>Message</t>
  </si>
  <si>
    <t>Operation</t>
  </si>
  <si>
    <t>source</t>
  </si>
  <si>
    <t>Simulate</t>
  </si>
  <si>
    <t>External to Wave 4.xlsx</t>
  </si>
  <si>
    <t>CPM DCC_Order Validation_Wave 4.xlsx</t>
  </si>
  <si>
    <t>02/mai/2024</t>
  </si>
  <si>
    <t>Not Applicable</t>
  </si>
  <si>
    <t>Incorrect destiny index column</t>
  </si>
  <si>
    <t>O1</t>
  </si>
  <si>
    <t>W2</t>
  </si>
  <si>
    <t>Success</t>
  </si>
  <si>
    <t>06/mai/2024</t>
  </si>
  <si>
    <t>Source/Destiny file not found</t>
  </si>
  <si>
    <t>09/mai/2024</t>
  </si>
  <si>
    <t>Source/Destiny not found</t>
  </si>
  <si>
    <t>CPM DCC_Order Validation_Wave 4 (version 2).xlsx</t>
  </si>
  <si>
    <t>21/mai/2024</t>
  </si>
  <si>
    <t>CPM DCC_Order Validation_Wave 4 (version 2) - recovery.xlsx</t>
  </si>
  <si>
    <t>Registered Workbooks</t>
  </si>
  <si>
    <t>Main name</t>
  </si>
  <si>
    <t>Arquivo</t>
  </si>
  <si>
    <t>Extensão</t>
  </si>
  <si>
    <t>Sheet</t>
  </si>
  <si>
    <t>Index Column Number</t>
  </si>
  <si>
    <t>Index Column Header Name</t>
  </si>
  <si>
    <t>Application</t>
  </si>
  <si>
    <t>Comments</t>
  </si>
  <si>
    <t>Type</t>
  </si>
  <si>
    <t>Folder</t>
  </si>
  <si>
    <t>Workbook Index</t>
  </si>
  <si>
    <t>TableName</t>
  </si>
  <si>
    <t>History</t>
  </si>
  <si>
    <t>External to Wave 4</t>
  </si>
  <si>
    <t>xlsx</t>
  </si>
  <si>
    <t>Material</t>
  </si>
  <si>
    <t>All/Internal</t>
  </si>
  <si>
    <t>https://myoffice.bsnconnect.com/personal/ne18814_dow_com/Documents/Documents/Scope Wave 4</t>
  </si>
  <si>
    <t>Wave 4</t>
  </si>
  <si>
    <t>CPM DCC_Order Validation_Wave 4 (version 2)</t>
  </si>
  <si>
    <t>BM</t>
  </si>
  <si>
    <t>https://workspaces.bsnconnect.com/teams/LAACPMandConstruction-OTCTeam/Shared Documents/Power BI/Digital</t>
  </si>
  <si>
    <t>Missing Price</t>
  </si>
  <si>
    <t>MissingPrice_Wave 3_DCC_CPM</t>
  </si>
  <si>
    <t>S</t>
  </si>
  <si>
    <t>All/Shared</t>
  </si>
  <si>
    <t>https://myoffice.bsnconnect.com/personal/ne16858_dow_com/Documents/Documents/Digital/Wave 3</t>
  </si>
  <si>
    <t>Missing Price History</t>
  </si>
  <si>
    <t>Material Setup</t>
  </si>
  <si>
    <t>Material setup2 wave 4</t>
  </si>
  <si>
    <t>Ajustes</t>
  </si>
  <si>
    <t>U</t>
  </si>
  <si>
    <t>MaterialsList</t>
  </si>
  <si>
    <t>Materials</t>
  </si>
  <si>
    <t>Script</t>
  </si>
  <si>
    <t>https://workspaces.bsnconnect.com/teams/LAACPMandConstruction-OTCTeam/Shared Documents/Power BI/Digital/Internal files/Tools/Info</t>
  </si>
  <si>
    <t>ExtMaterials</t>
  </si>
  <si>
    <t>ZUList</t>
  </si>
  <si>
    <t>ZU</t>
  </si>
  <si>
    <t>ExtZU</t>
  </si>
  <si>
    <t>Histórico</t>
  </si>
  <si>
    <t>Registered Workbooks (DESATIVADO)</t>
  </si>
  <si>
    <t>Basic CallSource Settings</t>
  </si>
  <si>
    <t>Linkagem Atual</t>
  </si>
  <si>
    <t>Condicional Atual</t>
  </si>
  <si>
    <t>Coluna Início</t>
  </si>
  <si>
    <t>Coluna Fim</t>
  </si>
  <si>
    <t>Descrição Opcional</t>
  </si>
  <si>
    <t>Verificação de Repetidas
(Coluna Fim)</t>
  </si>
  <si>
    <t>Descrição
Opcional</t>
  </si>
  <si>
    <t>Filtragens</t>
  </si>
  <si>
    <t>Comparação</t>
  </si>
  <si>
    <t>Condições</t>
  </si>
  <si>
    <t>W</t>
  </si>
  <si>
    <t>C</t>
  </si>
  <si>
    <t>=</t>
  </si>
  <si>
    <t>K</t>
  </si>
  <si>
    <t>X</t>
  </si>
  <si>
    <t>Material Name</t>
  </si>
  <si>
    <t>D</t>
  </si>
  <si>
    <t>AA</t>
  </si>
  <si>
    <t>I</t>
  </si>
  <si>
    <t>Sold To</t>
  </si>
  <si>
    <t>Sold To Customer</t>
  </si>
  <si>
    <t>Propriedade 11</t>
  </si>
  <si>
    <t>Propriedade 12</t>
  </si>
  <si>
    <t>Propriedade 13</t>
  </si>
  <si>
    <t>Propriedade 14</t>
  </si>
  <si>
    <t>Propriedade 15</t>
  </si>
  <si>
    <t>AB</t>
  </si>
  <si>
    <t>J</t>
  </si>
  <si>
    <t>Sold To Name</t>
  </si>
  <si>
    <t>Ship To Customer</t>
  </si>
  <si>
    <t>AF</t>
  </si>
  <si>
    <t>Ship To</t>
  </si>
  <si>
    <t>M</t>
  </si>
  <si>
    <t>AG</t>
  </si>
  <si>
    <t>L</t>
  </si>
  <si>
    <t>Ship To Name</t>
  </si>
  <si>
    <t>N</t>
  </si>
  <si>
    <t>Sales Organization</t>
  </si>
  <si>
    <t>AI</t>
  </si>
  <si>
    <t>AK</t>
  </si>
  <si>
    <t>BL</t>
  </si>
  <si>
    <t>O</t>
  </si>
  <si>
    <t>CSR</t>
  </si>
  <si>
    <t>All/Internal/History</t>
  </si>
  <si>
    <t>Z</t>
  </si>
  <si>
    <t>F</t>
  </si>
  <si>
    <t>Global Customer</t>
  </si>
  <si>
    <t>CSR Larissa - Route</t>
  </si>
  <si>
    <t>Ajustes Vitor_Lari wave 4</t>
  </si>
  <si>
    <t>ROTA</t>
  </si>
  <si>
    <t>All/Shared/Route</t>
  </si>
  <si>
    <t>CSR Larissa - CMIR</t>
  </si>
  <si>
    <t>Criar CMIR</t>
  </si>
  <si>
    <t>All/Shared/CMIR</t>
  </si>
  <si>
    <t>CSR Larissa - Histórico</t>
  </si>
  <si>
    <t>Historico</t>
  </si>
  <si>
    <t>All/Shared/History</t>
  </si>
  <si>
    <t>CSR Ully - Route</t>
  </si>
  <si>
    <t>Ajustes_Ully wave 4</t>
  </si>
  <si>
    <t>Rota</t>
  </si>
  <si>
    <t>CSR Ully - Criar CMIR</t>
  </si>
  <si>
    <t>CSR Ully - Histórico</t>
  </si>
  <si>
    <t>Origem6</t>
  </si>
  <si>
    <t>Destino6</t>
  </si>
  <si>
    <t>Origem7</t>
  </si>
  <si>
    <t>Destino7</t>
  </si>
  <si>
    <t>Origem8</t>
  </si>
  <si>
    <t>Destino8</t>
  </si>
  <si>
    <t>Origem9</t>
  </si>
  <si>
    <t>Destino9</t>
  </si>
  <si>
    <t>Origem10</t>
  </si>
  <si>
    <t>Destino10</t>
  </si>
  <si>
    <t>Origem11</t>
  </si>
  <si>
    <t>Destino11</t>
  </si>
  <si>
    <t>Origem12</t>
  </si>
  <si>
    <t>Destino12</t>
  </si>
  <si>
    <t>Origem13</t>
  </si>
  <si>
    <t>Destino13</t>
  </si>
  <si>
    <t>Origem14</t>
  </si>
  <si>
    <t>Destino14</t>
  </si>
  <si>
    <t>Origem15</t>
  </si>
  <si>
    <t>Destino15</t>
  </si>
  <si>
    <t>Origem16</t>
  </si>
  <si>
    <t>Destino16</t>
  </si>
  <si>
    <t>Origem17</t>
  </si>
  <si>
    <t>Destino17</t>
  </si>
  <si>
    <t>Origem18</t>
  </si>
  <si>
    <t>Destino18</t>
  </si>
  <si>
    <t>Origem19</t>
  </si>
  <si>
    <t>Destino19</t>
  </si>
  <si>
    <t>Origem20</t>
  </si>
  <si>
    <t>Destino20</t>
  </si>
  <si>
    <t>Teams name</t>
  </si>
  <si>
    <t>Identify As</t>
  </si>
  <si>
    <t>Login</t>
  </si>
  <si>
    <t>Email</t>
  </si>
  <si>
    <t>Department</t>
  </si>
  <si>
    <t>Business</t>
  </si>
  <si>
    <t>Comments date format</t>
  </si>
  <si>
    <t>Idioma</t>
  </si>
  <si>
    <t>Backup</t>
  </si>
  <si>
    <t>Password</t>
  </si>
  <si>
    <t>Telephone</t>
  </si>
  <si>
    <t>Kind</t>
  </si>
  <si>
    <t>Sexo</t>
  </si>
  <si>
    <t>Location</t>
  </si>
  <si>
    <t>Initial Screen</t>
  </si>
  <si>
    <t>Rocha, Felipe (FL)</t>
  </si>
  <si>
    <t>Felipe</t>
  </si>
  <si>
    <t>NE20119</t>
  </si>
  <si>
    <t>frocha@dow.com</t>
  </si>
  <si>
    <t>Digital Project</t>
  </si>
  <si>
    <t>ISC IMPL &amp; CSS LAA</t>
  </si>
  <si>
    <t>P&amp;SP</t>
  </si>
  <si>
    <t>ddMMM</t>
  </si>
  <si>
    <t>PT-BR</t>
  </si>
  <si>
    <t>NE18814</t>
  </si>
  <si>
    <t>cs</t>
  </si>
  <si>
    <t>55 13 99154-9972</t>
  </si>
  <si>
    <t>Dev</t>
  </si>
  <si>
    <t>São Paulo</t>
  </si>
  <si>
    <t>Vieira, Leticia (LB)</t>
  </si>
  <si>
    <t>Leticia</t>
  </si>
  <si>
    <t>lvieira2@dow.com</t>
  </si>
  <si>
    <t>CPM &amp; DCC</t>
  </si>
  <si>
    <t>55 18 99797-7147</t>
  </si>
  <si>
    <t>Manager</t>
  </si>
  <si>
    <t>Barbosa, Jean Carlos (J)</t>
  </si>
  <si>
    <t>Jean</t>
  </si>
  <si>
    <t>UA32503</t>
  </si>
  <si>
    <t>jbarbosa4@dow.com</t>
  </si>
  <si>
    <t>55 11 5184-8539</t>
  </si>
  <si>
    <t>NOGUEIRA, ULLY (U)</t>
  </si>
  <si>
    <t>Ully</t>
  </si>
  <si>
    <t>ND94355</t>
  </si>
  <si>
    <t>unogueira@dow.com</t>
  </si>
  <si>
    <t>AMD LAA Brazil CSRs</t>
  </si>
  <si>
    <t>CS</t>
  </si>
  <si>
    <t>55 11 5184-8073</t>
  </si>
  <si>
    <t>User</t>
  </si>
  <si>
    <t>Silva, Flavia (FD)</t>
  </si>
  <si>
    <t>Flávia</t>
  </si>
  <si>
    <t>UA24156</t>
  </si>
  <si>
    <t>fdsilva1@dow.com</t>
  </si>
  <si>
    <t>55 11 5188-4274</t>
  </si>
  <si>
    <t>Marinho, Larissa (LM)</t>
  </si>
  <si>
    <t>Larissa</t>
  </si>
  <si>
    <t>NE16858</t>
  </si>
  <si>
    <t>lmarinho@dow.com</t>
  </si>
  <si>
    <t>55 11 98308-2700</t>
  </si>
  <si>
    <t>Frutos, Juan (J)</t>
  </si>
  <si>
    <t>Juan</t>
  </si>
  <si>
    <t>ND88085</t>
  </si>
  <si>
    <t>jfrutos@dow.com</t>
  </si>
  <si>
    <t>55 11 5188-4114</t>
  </si>
  <si>
    <t>Dossous, Steeve Ezechiel (S)</t>
  </si>
  <si>
    <t>Steeve</t>
  </si>
  <si>
    <t>UA27523</t>
  </si>
  <si>
    <t>sdossous@dow.com</t>
  </si>
  <si>
    <t>55 52552881-7721</t>
  </si>
  <si>
    <t>Bastos, Vanessa Cristina (V)</t>
  </si>
  <si>
    <t>Vanessa</t>
  </si>
  <si>
    <t>UB07537</t>
  </si>
  <si>
    <t>vbastos@dow.com</t>
  </si>
  <si>
    <t>LA E2E infrastructure</t>
  </si>
  <si>
    <t>da Silva, Danielle (DC)</t>
  </si>
  <si>
    <t>Danielle</t>
  </si>
  <si>
    <t>U759722</t>
  </si>
  <si>
    <t>daniellesilva@dow.com</t>
  </si>
  <si>
    <t>CPM Support</t>
  </si>
  <si>
    <t>Commercial</t>
  </si>
  <si>
    <t>55 11 5188-4074</t>
  </si>
  <si>
    <t>Moura, Lucas (L)</t>
  </si>
  <si>
    <t>Lucas Moura</t>
  </si>
  <si>
    <t>UB06851</t>
  </si>
  <si>
    <t>lmoura@dow.com</t>
  </si>
  <si>
    <t>DCC Support</t>
  </si>
  <si>
    <t>55 11 94572-0831</t>
  </si>
  <si>
    <t>Non-Authorized</t>
  </si>
  <si>
    <t>Queiroz, Lorena (LC)</t>
  </si>
  <si>
    <t>Lorena</t>
  </si>
  <si>
    <t>U550978</t>
  </si>
  <si>
    <t>lcqueiroz@dow.com</t>
  </si>
  <si>
    <t>55 11 5188-9418</t>
  </si>
  <si>
    <t>Ibarbia, Manuel (MM)</t>
  </si>
  <si>
    <t>Manuel Ibarbia</t>
  </si>
  <si>
    <t>U586863</t>
  </si>
  <si>
    <t>mibarbia@dow.com</t>
  </si>
  <si>
    <t>Field Seller</t>
  </si>
  <si>
    <t>Customer Manager</t>
  </si>
  <si>
    <t>ES-ES</t>
  </si>
  <si>
    <t>54 11 4319-0215</t>
  </si>
  <si>
    <t>Buenos Aires</t>
  </si>
  <si>
    <t>Albert, Monica (MC)</t>
  </si>
  <si>
    <t>Monica Albert</t>
  </si>
  <si>
    <t>U587388</t>
  </si>
  <si>
    <t>malbert@dow.com</t>
  </si>
  <si>
    <t>DCC</t>
  </si>
  <si>
    <t>EN-US</t>
  </si>
  <si>
    <t>52 55 2881-7725</t>
  </si>
  <si>
    <t>Mexico City</t>
  </si>
  <si>
    <t>Bechelany, Diego (D)</t>
  </si>
  <si>
    <t>Diego Bechelany</t>
  </si>
  <si>
    <t>UB04795</t>
  </si>
  <si>
    <t>dbechelanybowden@dow.com</t>
  </si>
  <si>
    <t>Carmona, Lisette (LA)</t>
  </si>
  <si>
    <t>Lisette Carmona</t>
  </si>
  <si>
    <t>UA25387</t>
  </si>
  <si>
    <t>lisette.carmona@dow.com</t>
  </si>
  <si>
    <t>57  57318724-5306</t>
  </si>
  <si>
    <t>Bogotá</t>
  </si>
  <si>
    <t>Carvalho, Carlos Eduardo (CD)</t>
  </si>
  <si>
    <t>Cadu</t>
  </si>
  <si>
    <t>U412681</t>
  </si>
  <si>
    <t>cdcarvalho@dow.com</t>
  </si>
  <si>
    <t>55 11 5188-4228</t>
  </si>
  <si>
    <t>Castro, Manuel Eduardo (M)</t>
  </si>
  <si>
    <t>Manuel Eduardo</t>
  </si>
  <si>
    <t>UB10516</t>
  </si>
  <si>
    <t>mcastro5@dow.com</t>
  </si>
  <si>
    <t>57 323 2216484</t>
  </si>
  <si>
    <t>Couto, Claudia (CN)</t>
  </si>
  <si>
    <t>Claudia Couto</t>
  </si>
  <si>
    <t>U653680</t>
  </si>
  <si>
    <t>cncouto@dow.com</t>
  </si>
  <si>
    <t>PLASTIC ADDITIVES</t>
  </si>
  <si>
    <t>55 11 5188-9015</t>
  </si>
  <si>
    <t>Cruz, Christian (C)</t>
  </si>
  <si>
    <t>Christian Cruz</t>
  </si>
  <si>
    <t>UB10815</t>
  </si>
  <si>
    <t>ccruz@dow.com</t>
  </si>
  <si>
    <t>Emory, Jerry (J)</t>
  </si>
  <si>
    <t>Jerry Emory</t>
  </si>
  <si>
    <t>U087386</t>
  </si>
  <si>
    <t>wgemoryjr@dow.com</t>
  </si>
  <si>
    <t>1 770 3448280</t>
  </si>
  <si>
    <t>United States</t>
  </si>
  <si>
    <t>Espinosa, Alejandro (AA)</t>
  </si>
  <si>
    <t>Alejandro Espinosa</t>
  </si>
  <si>
    <t>U788754</t>
  </si>
  <si>
    <t>jaespinosaescorza@dow.com</t>
  </si>
  <si>
    <t>52 44 2296-4922</t>
  </si>
  <si>
    <t>Fillmore, Derek (DD)</t>
  </si>
  <si>
    <t>Derek Fillmore</t>
  </si>
  <si>
    <t>U404912</t>
  </si>
  <si>
    <t>dfillmore2@dow.com</t>
  </si>
  <si>
    <t>1 989 3137837</t>
  </si>
  <si>
    <t>Hernandez, Ricardo (R)</t>
  </si>
  <si>
    <t>Ricardo Hernandez</t>
  </si>
  <si>
    <t>U543996</t>
  </si>
  <si>
    <t>rhernandez1@dow.com</t>
  </si>
  <si>
    <t>52 442 2964946</t>
  </si>
  <si>
    <t>Ihle, Carlos (CC)</t>
  </si>
  <si>
    <t>Carlos Ihle</t>
  </si>
  <si>
    <t>U379586</t>
  </si>
  <si>
    <t>cihle@dow.com</t>
  </si>
  <si>
    <t>52 55 3988-5551</t>
  </si>
  <si>
    <t>Ocanto, Nathaly (NG)</t>
  </si>
  <si>
    <t>Nathaly Ocanto</t>
  </si>
  <si>
    <t>UB09736</t>
  </si>
  <si>
    <t>nocanto@dow.com</t>
  </si>
  <si>
    <t>Riveros, Andrea (AA)</t>
  </si>
  <si>
    <t>Andrea Riveros</t>
  </si>
  <si>
    <t>UA30983</t>
  </si>
  <si>
    <t>ariverosg@dow.com</t>
  </si>
  <si>
    <t>57 323 3304377</t>
  </si>
  <si>
    <t>Rodrigues, Fernanda (FR)</t>
  </si>
  <si>
    <t>Fernanda Rodrigues</t>
  </si>
  <si>
    <t>U388588</t>
  </si>
  <si>
    <t>frrodrigues@dow.com</t>
  </si>
  <si>
    <t>55 11 5188-9167</t>
  </si>
  <si>
    <t>Rossi, Monica (MG)</t>
  </si>
  <si>
    <t>Monica Rossi</t>
  </si>
  <si>
    <t>U782460</t>
  </si>
  <si>
    <t>mgrossi@dow.com</t>
  </si>
  <si>
    <t>55 11 93035-4483</t>
  </si>
  <si>
    <t>Salas, Miguel Angel (M)</t>
  </si>
  <si>
    <t>Miguel</t>
  </si>
  <si>
    <t>UB04544</t>
  </si>
  <si>
    <t>msalas2@dow.com</t>
  </si>
  <si>
    <t>Santamaria, Ximena (X)</t>
  </si>
  <si>
    <t>Ximena</t>
  </si>
  <si>
    <t>U755644</t>
  </si>
  <si>
    <t>xsantamaria@dow.com</t>
  </si>
  <si>
    <t>52 55 4356-9264</t>
  </si>
  <si>
    <t>Vandromel Rodrigues, Gustavo (G)</t>
  </si>
  <si>
    <t>Gustavo Vandromel</t>
  </si>
  <si>
    <t>UA06894</t>
  </si>
  <si>
    <t>gustavo.rodrigues@dow.com</t>
  </si>
  <si>
    <t>Guest</t>
  </si>
  <si>
    <t>Watcher</t>
  </si>
  <si>
    <t>Fixed Parameters</t>
  </si>
  <si>
    <t>Values</t>
  </si>
  <si>
    <t>Types of Documents</t>
  </si>
  <si>
    <t>Values to Validation</t>
  </si>
  <si>
    <t>Types of Dates to Comments</t>
  </si>
  <si>
    <t>Users to Validation</t>
  </si>
  <si>
    <t>Business Group</t>
  </si>
  <si>
    <t>BG Abreviation</t>
  </si>
  <si>
    <t>BG Number</t>
  </si>
  <si>
    <t>B Number</t>
  </si>
  <si>
    <t>Value Center</t>
  </si>
  <si>
    <t>VC Number</t>
  </si>
  <si>
    <t>WebTP</t>
  </si>
  <si>
    <t>TP Number</t>
  </si>
  <si>
    <t>M Number</t>
  </si>
  <si>
    <t>Idiomas</t>
  </si>
  <si>
    <t>Functions to Validation</t>
  </si>
  <si>
    <t>Functions</t>
  </si>
  <si>
    <t>Column1</t>
  </si>
  <si>
    <t>ChatGPT Key</t>
  </si>
  <si>
    <t>Kinds of Users</t>
  </si>
  <si>
    <t>Level</t>
  </si>
  <si>
    <t>to Validation</t>
  </si>
  <si>
    <t>Personalized permissions</t>
  </si>
  <si>
    <t>Default permissions</t>
  </si>
  <si>
    <t>Outgoing speechs (Dynamic user as ##User)</t>
  </si>
  <si>
    <t>Default Shortcuts for CTRL+SHIFT</t>
  </si>
  <si>
    <t>Puxador de tabelas do FastInfo</t>
  </si>
  <si>
    <t>Default preferences</t>
  </si>
  <si>
    <t>Personalized preferences</t>
  </si>
  <si>
    <t>EntryValidation:</t>
  </si>
  <si>
    <t>All</t>
  </si>
  <si>
    <t>PACKAGING &amp; SPECIALTY PLASTICS</t>
  </si>
  <si>
    <t>ADHESIVES</t>
  </si>
  <si>
    <t>ACRYLIC ADHESIVES</t>
  </si>
  <si>
    <t>PRIMAL HA-8</t>
  </si>
  <si>
    <t>PRIMAL HA-8/2400PDR/215KG</t>
  </si>
  <si>
    <t>sk-proj-neZK46fcXjqPHBi2sSRrT3BlbkFJzFsAy21GCiuasvMHcCJn</t>
  </si>
  <si>
    <t>Creator, VBA Specialist and users needing to update functions</t>
  </si>
  <si>
    <t>Authorization</t>
  </si>
  <si>
    <t>Access</t>
  </si>
  <si>
    <t>ID</t>
  </si>
  <si>
    <t>Name</t>
  </si>
  <si>
    <t>Parameter</t>
  </si>
  <si>
    <t>MsgDel</t>
  </si>
  <si>
    <t>DynamicPars</t>
  </si>
  <si>
    <t>Language</t>
  </si>
  <si>
    <t>Text</t>
  </si>
  <si>
    <t>Modal</t>
  </si>
  <si>
    <t>ShippingType</t>
  </si>
  <si>
    <t>Incoterm</t>
  </si>
  <si>
    <t>Incoterm2</t>
  </si>
  <si>
    <t>Notes</t>
  </si>
  <si>
    <t>Key</t>
  </si>
  <si>
    <t>Local</t>
  </si>
  <si>
    <t>Workbook Main Name</t>
  </si>
  <si>
    <t>Preference</t>
  </si>
  <si>
    <t>Value</t>
  </si>
  <si>
    <t>Active</t>
  </si>
  <si>
    <t>CMIR</t>
  </si>
  <si>
    <t>ddmmm</t>
  </si>
  <si>
    <t>ACRYSOL™ 8306 Emulsion</t>
  </si>
  <si>
    <t>ACRYSOL 8306/2400PDR/215KG</t>
  </si>
  <si>
    <t>Relevant user to update database info. Just change database</t>
  </si>
  <si>
    <t>Main</t>
  </si>
  <si>
    <t>PROMPT</t>
  </si>
  <si>
    <t>STANDARD</t>
  </si>
  <si>
    <t>Goodbye</t>
  </si>
  <si>
    <t>Tenquio fó usiór Dígi toltim tou ##User</t>
  </si>
  <si>
    <t>Road LTL</t>
  </si>
  <si>
    <t>CPT</t>
  </si>
  <si>
    <t>Not required</t>
  </si>
  <si>
    <t>ZU not required if delivery in Ship to</t>
  </si>
  <si>
    <t>E</t>
  </si>
  <si>
    <t>General</t>
  </si>
  <si>
    <t>Emergencial</t>
  </si>
  <si>
    <t>TableSC</t>
  </si>
  <si>
    <t>OpeningFullWide</t>
  </si>
  <si>
    <t>Wide</t>
  </si>
  <si>
    <t>Wide/WAWA</t>
  </si>
  <si>
    <t>Default Language:</t>
  </si>
  <si>
    <t>dd/mm</t>
  </si>
  <si>
    <t>COATINGS &amp; PERFORMANCE MONOMERS</t>
  </si>
  <si>
    <t>C&amp;PM</t>
  </si>
  <si>
    <t>COATINGS</t>
  </si>
  <si>
    <t>ARCHITECTURAL BINDERS</t>
  </si>
  <si>
    <t>RHOPLEX 2438C</t>
  </si>
  <si>
    <t>RHOPLEX 2438C/1642RBC/1000KG</t>
  </si>
  <si>
    <t>Normal user consulting or using functions. No changes allowed</t>
  </si>
  <si>
    <t>SheetMain</t>
  </si>
  <si>
    <t>Manual</t>
  </si>
  <si>
    <t>Com bé cofen, ##User</t>
  </si>
  <si>
    <t>CIP</t>
  </si>
  <si>
    <t>MATERIALS</t>
  </si>
  <si>
    <t>Full/FORMULABAR/VSCROLL/HSCROLL/WORKBOOKTABS</t>
  </si>
  <si>
    <t>OpeningSheets</t>
  </si>
  <si>
    <t>Manual/Users/Worksheets/Lists</t>
  </si>
  <si>
    <t>Magic Editor</t>
  </si>
  <si>
    <t>Internal</t>
  </si>
  <si>
    <t>dd/MMM</t>
  </si>
  <si>
    <t>PRIMAL AH-5000LO</t>
  </si>
  <si>
    <t>PRIMAL AH-5000LO/1642IBC/1000KG</t>
  </si>
  <si>
    <t>Guest wanting a little friendly preview of the resources. Just personalized permissions</t>
  </si>
  <si>
    <t>Welcome</t>
  </si>
  <si>
    <t>Que seu dia seja maravilhoso</t>
  </si>
  <si>
    <t>DAP</t>
  </si>
  <si>
    <t>ZU Freight Forwarder</t>
  </si>
  <si>
    <t>Only for deliveries in freight forwarders next to US-Mexico borders, or local freight forwarders in Brazil</t>
  </si>
  <si>
    <t>H</t>
  </si>
  <si>
    <t>Full/VSCROLL/HSCROLL/WORKBOOKTABS</t>
  </si>
  <si>
    <t>MagicEditor Transaction:</t>
  </si>
  <si>
    <t>Route</t>
  </si>
  <si>
    <t>dd/mmm</t>
  </si>
  <si>
    <t>RHOPLEX™ AC-337N Emulsion</t>
  </si>
  <si>
    <t>RHOPLEX AC-337N DCC/1642RBC/1000KG</t>
  </si>
  <si>
    <t>Not specified users or with forbidden accesses</t>
  </si>
  <si>
    <t>Presets</t>
  </si>
  <si>
    <t>Que seu dia seja repleto de realizações.</t>
  </si>
  <si>
    <t>FCA</t>
  </si>
  <si>
    <t>Full/VSCROLL/HSCROLL</t>
  </si>
  <si>
    <t>Classe:</t>
  </si>
  <si>
    <t>Shared</t>
  </si>
  <si>
    <t>mm/dd</t>
  </si>
  <si>
    <t>RHOPLEX™ 2438C Emulsion</t>
  </si>
  <si>
    <t>Worksheets</t>
  </si>
  <si>
    <t>Aproveite cada momento, que o tempo voa</t>
  </si>
  <si>
    <t>Road Customer Pickup FTL</t>
  </si>
  <si>
    <t>ZU Plant</t>
  </si>
  <si>
    <t>Manual/Histórico/Users/Worksheets/Lists</t>
  </si>
  <si>
    <t>Parameter:</t>
  </si>
  <si>
    <t>MMMdd</t>
  </si>
  <si>
    <t>RHOPLEX™ AC-347 Emulsion</t>
  </si>
  <si>
    <t>RHOPLEX AC-347/BULK</t>
  </si>
  <si>
    <t>Settings</t>
  </si>
  <si>
    <t>Sorria e ilumine o dia de alguém.</t>
  </si>
  <si>
    <t>CPU</t>
  </si>
  <si>
    <t>Manual/Histórico/Worksheets/Lists/Links</t>
  </si>
  <si>
    <t>/MSG:</t>
  </si>
  <si>
    <t>mmmdd</t>
  </si>
  <si>
    <t>PRIMAL™ 2500LO-B Emulsion</t>
  </si>
  <si>
    <t>PRIMAL 2500LO-B/BULK</t>
  </si>
  <si>
    <t>Users</t>
  </si>
  <si>
    <t>Hoje é um bom dia para fazer algo incrível.</t>
  </si>
  <si>
    <t>Road Customer Pickup LTL</t>
  </si>
  <si>
    <t>Manual/Links</t>
  </si>
  <si>
    <t>Assistent Cell:</t>
  </si>
  <si>
    <t>MMM/dd</t>
  </si>
  <si>
    <t>RHOPLEX™ PR-33 Emulsion</t>
  </si>
  <si>
    <t>RHOPLEX PR-33/1642RBC/1000KG</t>
  </si>
  <si>
    <t>Lists</t>
  </si>
  <si>
    <t>Que a paz esteja com você hoje.</t>
  </si>
  <si>
    <t>AuxCodesConcat:</t>
  </si>
  <si>
    <t>Filter</t>
  </si>
  <si>
    <t>Comece o dia com pensamentos positivos.</t>
  </si>
  <si>
    <t>Road Customer Pickup Tank Truck (Bulk)</t>
  </si>
  <si>
    <t>AuxData:</t>
  </si>
  <si>
    <t/>
  </si>
  <si>
    <t>Links</t>
  </si>
  <si>
    <t>Seja a razão do sorriso de alguém hoje.</t>
  </si>
  <si>
    <t>AuxCell:</t>
  </si>
  <si>
    <t>$A$1</t>
  </si>
  <si>
    <t>Special</t>
  </si>
  <si>
    <t>WbSave</t>
  </si>
  <si>
    <t>SCRIPT</t>
  </si>
  <si>
    <t>Desejo que seu dia seja produtivo.</t>
  </si>
  <si>
    <t>Container (Rail)</t>
  </si>
  <si>
    <t>OriginalSource:</t>
  </si>
  <si>
    <t>https://workspaces.bsnconnect.com/teams/LAACPMandConstruction-OTCTeam/Shared Documents/Power BI/Digital/Internal files/Tools/</t>
  </si>
  <si>
    <t>PRIMAL™ AC-261LF ACRYLIC EMULSION</t>
  </si>
  <si>
    <t>PRIMAL AC261LF/2400PDR/215KG</t>
  </si>
  <si>
    <t>WbAutoSave</t>
  </si>
  <si>
    <t>Aproveite as pequenas coisas que o dia oferece.</t>
  </si>
  <si>
    <t>Air</t>
  </si>
  <si>
    <t>ZU Destination Airport</t>
  </si>
  <si>
    <t>TabSep</t>
  </si>
  <si>
    <t>RHOPLEX™ AC-261LF Acrylic Emulsion</t>
  </si>
  <si>
    <t>RHOPLEX AC-261LF/R1642IBC/1000KG</t>
  </si>
  <si>
    <t>Que seu dia seja cheio de energia positiva.</t>
  </si>
  <si>
    <t>ThisWorkbook.Name</t>
  </si>
  <si>
    <t>PRIMAL™ DC-420 Emulsion</t>
  </si>
  <si>
    <t>PRIMAL DC-420/BULK</t>
  </si>
  <si>
    <t>A vida é um presente, aproveite cada momento.</t>
  </si>
  <si>
    <t>Ground/Parcel</t>
  </si>
  <si>
    <t>Autosaver:</t>
  </si>
  <si>
    <t>PRIMAL™ WP-7200 Emulsion</t>
  </si>
  <si>
    <t>PRIMAL WP-7200/2610IBC/1000KG</t>
  </si>
  <si>
    <t>WORKSHEETS</t>
  </si>
  <si>
    <t>Hoje é o dia para perseguir seus sonhos.</t>
  </si>
  <si>
    <t>Road FTL (Package)</t>
  </si>
  <si>
    <t>ZU not required</t>
  </si>
  <si>
    <t>ForcedClose:</t>
  </si>
  <si>
    <t>Um novo dia traz novas oportunidades.</t>
  </si>
  <si>
    <t>MagicEdiot Source:</t>
  </si>
  <si>
    <t>ROVACE™ 9900B Emulsion</t>
  </si>
  <si>
    <t>ROVACE 9900-B/9990IBC/1100KG</t>
  </si>
  <si>
    <t>Espalhe amor e bondade por onde passar.</t>
  </si>
  <si>
    <t>PRIMAL™ AC-3500 Emulsion</t>
  </si>
  <si>
    <t>AC-3500/1642RBC/1000KG</t>
  </si>
  <si>
    <t>Que hoje seja melhor do que ontem.</t>
  </si>
  <si>
    <t>PRIMAL DC-420/R1602IBC/1000KG</t>
  </si>
  <si>
    <t>A felicidade está no início de cada novo dia.</t>
  </si>
  <si>
    <t>Road Tank Truck (Bulk)</t>
  </si>
  <si>
    <t>Acredite nas possibilidades que o dia traz.</t>
  </si>
  <si>
    <t>2500LO/BASE BULK</t>
  </si>
  <si>
    <t>Você é capaz de fazer coisas extraordinárias.</t>
  </si>
  <si>
    <t>PRIMAL AC-6510/1642IBC/1000KG</t>
  </si>
  <si>
    <t>Deixe sua técnica brilhar hoje.</t>
  </si>
  <si>
    <t>Seja grato pelas alegrias do dia.</t>
  </si>
  <si>
    <t>Road - Container</t>
  </si>
  <si>
    <t>PRIMAL™ MA-2700LO Emulsion</t>
  </si>
  <si>
    <t>PRIMAL MA-2700LO/1602RBC/1000KG</t>
  </si>
  <si>
    <t>Faça deste dia uma experiência inesquecível.</t>
  </si>
  <si>
    <t>Flexitank Road</t>
  </si>
  <si>
    <t>ELASTENE™ 2472 Emulsion</t>
  </si>
  <si>
    <t>ELASTENE 2472/2610IBC/1000KG</t>
  </si>
  <si>
    <t>Que seu dia seja diferente e especial.</t>
  </si>
  <si>
    <t>Pipeline/TankTrnsfer</t>
  </si>
  <si>
    <t>RHOPLEX AC-261LF/2406PDR/200KG</t>
  </si>
  <si>
    <t>Respire fundo e aproveite cada momento.</t>
  </si>
  <si>
    <t>Barge</t>
  </si>
  <si>
    <t>Que sinta-se revigorado para enfrentar os desafios.</t>
  </si>
  <si>
    <t>Deep Sea Vessel</t>
  </si>
  <si>
    <t>ZU Destination Port</t>
  </si>
  <si>
    <t>AVANSE™ ST-410 Emulsion</t>
  </si>
  <si>
    <t>AVANSE ST-410/1642IBC/1000KG</t>
  </si>
  <si>
    <t>Esteja presente e viva o momento.</t>
  </si>
  <si>
    <t>PRIMAL MA-2700LO/1642IBC/1040KG</t>
  </si>
  <si>
    <t>Comece o dia com determinação e otimismo.</t>
  </si>
  <si>
    <t>CFR</t>
  </si>
  <si>
    <t>RHOPLEX™ AC-264 Acrylic Emulsion</t>
  </si>
  <si>
    <t>RHOPLEX AC-264/1642RBC/1000KG</t>
  </si>
  <si>
    <t>Cultive pensamentos que inspiram.</t>
  </si>
  <si>
    <t>CIF</t>
  </si>
  <si>
    <t>Você é único e especial, aproveite seu dia.</t>
  </si>
  <si>
    <t>FOB</t>
  </si>
  <si>
    <t>EVOQUE™ 3150</t>
  </si>
  <si>
    <t>EVOQUE 3150/1642IBC/1000KG</t>
  </si>
  <si>
    <t>Faça algo hoje que seu futuro agradecerá.</t>
  </si>
  <si>
    <t>ISO Tank Road</t>
  </si>
  <si>
    <t>PRIMAL™ PS-2001 Emulsion</t>
  </si>
  <si>
    <t>PRIMAL PS-2001/1642RBC/1080KG</t>
  </si>
  <si>
    <t>Até logo, ##User! Tenha uma tarde maravilhosa.</t>
  </si>
  <si>
    <t>MPC FCL</t>
  </si>
  <si>
    <t>PRIMAL™ 2500 Emulsion</t>
  </si>
  <si>
    <t>PRIMAL 2500/BULK</t>
  </si>
  <si>
    <t>STATUSBAR</t>
  </si>
  <si>
    <t>Até mais, ##User! Que o resto do seu dia seja incrível.</t>
  </si>
  <si>
    <t>PRIMAL™ TT-945M Thickener</t>
  </si>
  <si>
    <t>PRIMAL TT-945M/1602RBC/1100KG</t>
  </si>
  <si>
    <t>FORMULABAR</t>
  </si>
  <si>
    <t>Adeus, ##User! Cuide-se e até breve.</t>
  </si>
  <si>
    <t>RHOPLEX™ EI-6000 Emulsion</t>
  </si>
  <si>
    <t>RHOPLEX EI-6000 DCC/2400PDR/215KG</t>
  </si>
  <si>
    <t>SCROLLBARS</t>
  </si>
  <si>
    <t>Até logo, ##User! Desejo que sua noite seja tranquila.</t>
  </si>
  <si>
    <t>VSCROLL</t>
  </si>
  <si>
    <t>Até breve, ##User! Espero vê-lo novamente em breve.</t>
  </si>
  <si>
    <t>MPC LCL</t>
  </si>
  <si>
    <t>PRIMAL 2500LO-B/R1642RBC/1100KG</t>
  </si>
  <si>
    <t>HSCROLL</t>
  </si>
  <si>
    <t>Até mais tarde, ##User! Mantenha-se positivo.</t>
  </si>
  <si>
    <t>AC-347 Base Bulk</t>
  </si>
  <si>
    <t>AC-347/BASE BULK</t>
  </si>
  <si>
    <t>HEADINGS</t>
  </si>
  <si>
    <t>Tchau, ##User! Que sua noite seja serena e revigorante.</t>
  </si>
  <si>
    <t>PRIMAL™ AC-0251 Acrylic Emulsion</t>
  </si>
  <si>
    <t>PRIMAL AC-0251/1642IBC/1000KG</t>
  </si>
  <si>
    <t>MENUS</t>
  </si>
  <si>
    <t>Adeus, ##User! Que os bons momentos continuem.</t>
  </si>
  <si>
    <t>PRIMAL™ EC-2019R AF Emulsion</t>
  </si>
  <si>
    <t>PRIMAL EC-2019 RAFDCM/1602RBC/1000KG</t>
  </si>
  <si>
    <t>Full</t>
  </si>
  <si>
    <t>WORKBOOKTABS</t>
  </si>
  <si>
    <t>Até logo, ##User! Descanse e recarregue suas energias.</t>
  </si>
  <si>
    <t>Manual Input</t>
  </si>
  <si>
    <t>FORMASHIELD™ 12</t>
  </si>
  <si>
    <t>FORMASHIELD 12/1642RBC/1000KG</t>
  </si>
  <si>
    <t>Até mais, ##User! Lembre-se de todas as coisas boas do dia.</t>
  </si>
  <si>
    <t>IM Flexi Road/Rail</t>
  </si>
  <si>
    <t>PRIMAL™ AH-5000LO Emulsion</t>
  </si>
  <si>
    <t>Adeus, ##User! Que amanhã seja ainda melhor.</t>
  </si>
  <si>
    <t>Collect MPC FCL</t>
  </si>
  <si>
    <t>PRIMAL AP-50</t>
  </si>
  <si>
    <t>PRIMAL AP-50/9052IBC/1000KG</t>
  </si>
  <si>
    <t>Tchau, ##User! Tenha sonhos doces esta noite.</t>
  </si>
  <si>
    <t>MIAMI</t>
  </si>
  <si>
    <t>ROVACE 9900B</t>
  </si>
  <si>
    <t>PRIMAL TT-935/2610IBC/1000KG</t>
  </si>
  <si>
    <t>Até breve, ##User! Aproveite o resto do seu dia.</t>
  </si>
  <si>
    <t>PRIMAL 2500LO-B</t>
  </si>
  <si>
    <t>PRIMAL 2500LO-B/1642RBC/1100KG</t>
  </si>
  <si>
    <t>Até logo, ##User! Que a paz esteja com você.</t>
  </si>
  <si>
    <t>OROTAN 731 DP/3590FDR/91KG</t>
  </si>
  <si>
    <t>Adeus, ##User! Que sua jornada de hoje termine em felicidade.</t>
  </si>
  <si>
    <t>Collect MPC LCL</t>
  </si>
  <si>
    <t>ROVACE 9900</t>
  </si>
  <si>
    <t>ACRYSOL RM-8/2406PDR/204KG</t>
  </si>
  <si>
    <t>Até mais tarde, ##User! Lembre-se de celebrar cada conquista.</t>
  </si>
  <si>
    <t>RHOPLEX EI-6000 DCC</t>
  </si>
  <si>
    <t>Tchau, ##User! Que a alegria esteja sempre com você.</t>
  </si>
  <si>
    <t>ARCHITECTURAL ADDITIVES</t>
  </si>
  <si>
    <t>PRIMAL TT-615</t>
  </si>
  <si>
    <t>PRIMAL TT-615/2406PDR/200KG</t>
  </si>
  <si>
    <t>Adeus, ##User! Que os momentos felizes se multipliquem.</t>
  </si>
  <si>
    <t>ACRYSOL ASE-60</t>
  </si>
  <si>
    <t>ACRYSOL ASE-60/2400PDR/215KG</t>
  </si>
  <si>
    <t>GLOBAL</t>
  </si>
  <si>
    <t>Até mais, ##User! Continue brilhando onde quer que vá.</t>
  </si>
  <si>
    <t>Customer Arranged</t>
  </si>
  <si>
    <t>ROPAQUE ULTRA</t>
  </si>
  <si>
    <t>ROPAQUE ULTRA/4993RBC/1000KG</t>
  </si>
  <si>
    <t>HELP</t>
  </si>
  <si>
    <t>Tchau, ##User! Que sua noite seja tão encantadora quanto você.</t>
  </si>
  <si>
    <t>Cust Arranged Altern</t>
  </si>
  <si>
    <t>OROTAN 731A DCM</t>
  </si>
  <si>
    <t>OROTAN 731A DCM/1158PDR/227KG</t>
  </si>
  <si>
    <t>LOGIN</t>
  </si>
  <si>
    <t>Adeus, ##User! Aproveite cada momento da sua noite.</t>
  </si>
  <si>
    <t>Cust Prepaid Rail</t>
  </si>
  <si>
    <t>ACRYSOL™ RM-825 Rheology Modifier</t>
  </si>
  <si>
    <t>ACRYSOL RM-825/2406PDR/204KG</t>
  </si>
  <si>
    <t>Até breve, ##User! A vida é uma jornada incrível.</t>
  </si>
  <si>
    <t>Collect Freight Rail</t>
  </si>
  <si>
    <t>OROTAN™ 731A Dispersant</t>
  </si>
  <si>
    <t>OROTAN 731A/1642RBC/1043KG</t>
  </si>
  <si>
    <t>Até logo, ##User! Lembre-se de valorizar cada dia.</t>
  </si>
  <si>
    <t>Rail Block Train</t>
  </si>
  <si>
    <t>MANUAL</t>
  </si>
  <si>
    <t>Até mais, ##User! Que seus sonhos sejam inspiradores.</t>
  </si>
  <si>
    <t>IM Short Sea</t>
  </si>
  <si>
    <t>OROTAN™ 930 Dispersant</t>
  </si>
  <si>
    <t>OROTAN 930/2400PDR/238KG</t>
  </si>
  <si>
    <t>Tchau, ##User! Que cada desafio o fortaleça.</t>
  </si>
  <si>
    <t>Compartment T/T</t>
  </si>
  <si>
    <t>ACRYSOL™ RM-2020NPR Rheology Modifier</t>
  </si>
  <si>
    <t>ACRYSOL RM-2020NPR DCM/1642RBC/1000KG</t>
  </si>
  <si>
    <t>Adeus, ##User! Que a gratidão guie seu coração.</t>
  </si>
  <si>
    <t>Collect Air</t>
  </si>
  <si>
    <t>PRIMAL™ DR-125 Emulsion</t>
  </si>
  <si>
    <t>PRIMAL DR-125/9052IBC/1000KG</t>
  </si>
  <si>
    <t>Até logo, ##User! Que o amanhã traga novas oportunidades.</t>
  </si>
  <si>
    <t>IM Ferry TL</t>
  </si>
  <si>
    <t>Até mais tarde, ##User! Sinta-se orgulhoso do que conquistou hoje.</t>
  </si>
  <si>
    <t>Road - Deemed Export</t>
  </si>
  <si>
    <t>OROTAN™ 165A BR Dispersant</t>
  </si>
  <si>
    <t>OROTAN 165A BR/1642RBC/1066KG</t>
  </si>
  <si>
    <t>Tchau, ##User! Que sua noite seja um refúgio de paz.</t>
  </si>
  <si>
    <t>Road - Flatbed</t>
  </si>
  <si>
    <t>IM Rail/Vessel</t>
  </si>
  <si>
    <t>IM Truck/Vessel</t>
  </si>
  <si>
    <t>SPECIAL</t>
  </si>
  <si>
    <t>IM Ferry LTL</t>
  </si>
  <si>
    <t>Ferry</t>
  </si>
  <si>
    <t>TAMOL™ 851 Dispersant</t>
  </si>
  <si>
    <t>TAMOL 851/1158PDR/238KG</t>
  </si>
  <si>
    <t>IM Truck/Air</t>
  </si>
  <si>
    <t>PRIMAL™ TT-615 Thickener</t>
  </si>
  <si>
    <t>Rolling Warehouse</t>
  </si>
  <si>
    <t>OROTAN™ 1124 Dispersant</t>
  </si>
  <si>
    <t>OROTAN 1124/1158PDR/238KG</t>
  </si>
  <si>
    <t>IM Road/Rail/Ferry</t>
  </si>
  <si>
    <t>ACRYSOL RM-2020NPR DCM/2406PDR/204KG</t>
  </si>
  <si>
    <t>IM Rail/Barge</t>
  </si>
  <si>
    <t>M CTT/Ferry</t>
  </si>
  <si>
    <t>ROPAQUE™ ULTRA Opaque Polymer</t>
  </si>
  <si>
    <t>ROPAQUE ULTRA/2610IBC/1000KG</t>
  </si>
  <si>
    <t>Van-Pressure Tanker</t>
  </si>
  <si>
    <t>PRIMAL™ HT-700 Emulsion</t>
  </si>
  <si>
    <t>PRIMAL HT-700/BULK</t>
  </si>
  <si>
    <t>Flexitank Sea</t>
  </si>
  <si>
    <t>ACRYSOL™ SCT-275 Rheology Modifier</t>
  </si>
  <si>
    <t>ACRYSOL SCT-275/2406PDR/209KG</t>
  </si>
  <si>
    <t>OROTAN™ 963 35% Dispersant</t>
  </si>
  <si>
    <t>OROTAN 963 35%/1158PDR/227KG</t>
  </si>
  <si>
    <t>Isotank Sea</t>
  </si>
  <si>
    <t>OPTI-MATT A-2000LV Dulle</t>
  </si>
  <si>
    <t>TAMOL 165A/1158PDR/215KG</t>
  </si>
  <si>
    <t>PRIMAL BINDER 18</t>
  </si>
  <si>
    <t>PRIMAL LH-550</t>
  </si>
  <si>
    <t>LEUKOTAN 8090 BR/9052IBC/1190G</t>
  </si>
  <si>
    <t>Flexitank Rail</t>
  </si>
  <si>
    <t>PRIMAL™ TT-935 Rheology Modifier</t>
  </si>
  <si>
    <t>IM TC/Ferry</t>
  </si>
  <si>
    <t>Rail Flat Car</t>
  </si>
  <si>
    <t>ACRYSOL™ DR-73 Thickener</t>
  </si>
  <si>
    <t>ACRYSOL DR-73/2400PDR/215KG</t>
  </si>
  <si>
    <t>Rail Box Car</t>
  </si>
  <si>
    <t>ACRYSOL™ RM-3000 Rheology Modifier</t>
  </si>
  <si>
    <t>ACRYSOL RM-3000/1642RBC/1000KG</t>
  </si>
  <si>
    <t>Rail Tank Car</t>
  </si>
  <si>
    <t>ACRYSOL™ RM-8 Rheology Modifier</t>
  </si>
  <si>
    <t>Rail Hopper Car</t>
  </si>
  <si>
    <t>Truck Hopper Car</t>
  </si>
  <si>
    <t>Cross Floor Transfer</t>
  </si>
  <si>
    <t>Road-FTL-Alternate</t>
  </si>
  <si>
    <t>ACRYSOL™ RM-6000 Rheology Modifier</t>
  </si>
  <si>
    <t>ACRYSOL RM-6000/2406PDR/200KG</t>
  </si>
  <si>
    <t>Air Collect (SP)</t>
  </si>
  <si>
    <t>OROTAN™ 901 Dispersant</t>
  </si>
  <si>
    <t>OROTAN 901/1158PDR/238KG</t>
  </si>
  <si>
    <t>Air Expedite (SP)</t>
  </si>
  <si>
    <t>ACRYSOL RM-819W</t>
  </si>
  <si>
    <t>ACRYSOL RM-819W/2406PDR/204KG</t>
  </si>
  <si>
    <t>Air Express (SP)</t>
  </si>
  <si>
    <t>ACRYSOL RM-2020E</t>
  </si>
  <si>
    <t>ACRYSOL RM-2020E/2406PDR/204KG</t>
  </si>
  <si>
    <t>Route Schedule</t>
  </si>
  <si>
    <t>OROTAN 850</t>
  </si>
  <si>
    <t>PRIMAL TT-935/2406PDR/200KG</t>
  </si>
  <si>
    <t>Small Parcel Air</t>
  </si>
  <si>
    <t>EA 50 PPM MEHQ</t>
  </si>
  <si>
    <t>ETHYL ACRYLATE 50 PPM MEHQ/BULK</t>
  </si>
  <si>
    <t>Collect Block Train</t>
  </si>
  <si>
    <t>ACRYSOL RM-895</t>
  </si>
  <si>
    <t>ACRYSOL RM-895/2406PDR/204KG</t>
  </si>
  <si>
    <t>FCL Floating Order</t>
  </si>
  <si>
    <t>ACRYSOL DR-125</t>
  </si>
  <si>
    <t>ACRYSOL DR-125/1642RBC/1000KG</t>
  </si>
  <si>
    <t>ISO Floating Order</t>
  </si>
  <si>
    <t>ACRYSOL™ DR-72 Thickener</t>
  </si>
  <si>
    <t>ACRYSOL DR-72/1602RBC/1000KG</t>
  </si>
  <si>
    <t>FLEXI Floating Order</t>
  </si>
  <si>
    <t>PRIMAL AP-10</t>
  </si>
  <si>
    <t>PRIMAL AP-10/1287SDR/200KG</t>
  </si>
  <si>
    <t>DeepSea FloatingOrdr</t>
  </si>
  <si>
    <t>ACRYSOL 8306 AFM</t>
  </si>
  <si>
    <t>Book Out (HydroCarb)</t>
  </si>
  <si>
    <t>ACRYSOL™ DR-1 Thickener</t>
  </si>
  <si>
    <t>ACRYSOL DR-1/2400PDR/215KG</t>
  </si>
  <si>
    <t>Consignment</t>
  </si>
  <si>
    <t>Returns</t>
  </si>
  <si>
    <t>RE</t>
  </si>
  <si>
    <t>ACRYSOL RM-2020NPR/1642RBC/1000KG</t>
  </si>
  <si>
    <t>Inbound</t>
  </si>
  <si>
    <t>Z0</t>
  </si>
  <si>
    <t>ACRYSOL™ RM-5000 Rheology Modifier</t>
  </si>
  <si>
    <t>ACRYSOL RM-5000/2406PDR/200KG</t>
  </si>
  <si>
    <t>ROPAQUE™ ULTRA EF</t>
  </si>
  <si>
    <t>ROPAQUE ULTRA EF/1642RBC/1000KG</t>
  </si>
  <si>
    <t>OROTAN™ 850 Dispersant</t>
  </si>
  <si>
    <t>OROTAN 850/2406PDR/200KG</t>
  </si>
  <si>
    <t>ACRYSOL™ DR-250 WR Rheology Modifier</t>
  </si>
  <si>
    <t>ACRYSOL DR-250 WR/2400PDR/215KG</t>
  </si>
  <si>
    <t>ACRYSOL RM-5000/1642RBC/1000KG</t>
  </si>
  <si>
    <t>TAMOL™ 165A Dispersant</t>
  </si>
  <si>
    <t>TAMOL 165A/1642RBC/1066KG</t>
  </si>
  <si>
    <t>OROTAN 731A DCM/1642RBC/1043KG</t>
  </si>
  <si>
    <t>OROTAN™ 165A Dispersant</t>
  </si>
  <si>
    <t>OROTAN 165A/1158PDR/215KG</t>
  </si>
  <si>
    <t>PRIMAL™ TT-940HS Rheology Modifier</t>
  </si>
  <si>
    <t>PRIMAL TT-940HS/2406PDR/200KG</t>
  </si>
  <si>
    <t>ACRYSOL™ ASE-60 Thickener</t>
  </si>
  <si>
    <t>ACRYSOL ASE-60 DCM/2400PDR/215KG</t>
  </si>
  <si>
    <t>OROTAN™ 731DP Dispersant</t>
  </si>
  <si>
    <t>OROTAN 850/1642RBC/1179KG</t>
  </si>
  <si>
    <t>PRIMAL TT-615 IBC POLI.1000KG</t>
  </si>
  <si>
    <t>OROTAN 930/4993RBC/1190KG</t>
  </si>
  <si>
    <t>PRIMAL TT-935/1642IBC/1000KG</t>
  </si>
  <si>
    <t>ACRYSOL™ TT-615 Thickener</t>
  </si>
  <si>
    <t>ACRYSOL TT-615/2400PDR/215KG</t>
  </si>
  <si>
    <t>ACRYSOL DR-1/1642RBC/1000KG</t>
  </si>
  <si>
    <t>OROTAN™ 681 Dispersant</t>
  </si>
  <si>
    <t>OROTAN 681/1158PDR/193KG</t>
  </si>
  <si>
    <t>OROTAN™ 851 Dispersant</t>
  </si>
  <si>
    <t>OROTAN 851/1158PDR/238KG</t>
  </si>
  <si>
    <t>ROPAQUE ULTRA/2400PDR/215KG</t>
  </si>
  <si>
    <t>ROPAQUE X-TEND M</t>
  </si>
  <si>
    <t>PRIMAL TT-935/BULK</t>
  </si>
  <si>
    <t>PARALOID A-21 100%</t>
  </si>
  <si>
    <t>ROPAQUE ULTRA/1642RBC/1000KG</t>
  </si>
  <si>
    <t>ACRYSOL™ TT-935 Rheology Modifier</t>
  </si>
  <si>
    <t>ACRYSOL TT-935/2400PDR/215KG</t>
  </si>
  <si>
    <t>ROPAQUE ULTRA/BULK</t>
  </si>
  <si>
    <t>OROTAN 930/2610IBC/1190KG</t>
  </si>
  <si>
    <t>ACRYSOL TT-935/1642RBC/1000KG</t>
  </si>
  <si>
    <t>PRIMAL™ RM-5 Rheology Modifier</t>
  </si>
  <si>
    <t>PRIMAL RM-5/9052IBC/1000KG</t>
  </si>
  <si>
    <t>PRIMAL RM-5/1424SDR/200KG</t>
  </si>
  <si>
    <t>LEUKOTAN 8090 BR</t>
  </si>
  <si>
    <t>ACRYSOL DR-72</t>
  </si>
  <si>
    <t>MAINCOTE AE-58/1642RBC/1000KG</t>
  </si>
  <si>
    <t>OROTAN 731DP</t>
  </si>
  <si>
    <t>TAMOL 2002</t>
  </si>
  <si>
    <t>ACRYSOL RM-8W/2406PDR/204KG</t>
  </si>
  <si>
    <t>ACRYSOL RM-5000</t>
  </si>
  <si>
    <t>ACRYSOL TT-615</t>
  </si>
  <si>
    <t>PRIMAL 928</t>
  </si>
  <si>
    <t>PRIMAL AU-1920/1642RBC/1000KG</t>
  </si>
  <si>
    <t>INDUSTRIAL COATINGS</t>
  </si>
  <si>
    <t>MAINCOTE HG-100</t>
  </si>
  <si>
    <t>MAINCOTE HG-100/1602IBC/1000KG</t>
  </si>
  <si>
    <t>DOWSIL™ IE 6683 Emulsion</t>
  </si>
  <si>
    <t>PARALOID DM-55 100%/3558FDR/118KG</t>
  </si>
  <si>
    <t>PARALOID B-66 100%</t>
  </si>
  <si>
    <t>PARALOID B-66 100%/3558FDR/136KG</t>
  </si>
  <si>
    <t>AVANSE™ MV-100 Emulsion</t>
  </si>
  <si>
    <t>AVANSE MV-100/1642RBC/1000KG</t>
  </si>
  <si>
    <t>MAINCOTE™ HG-100 Emulsion</t>
  </si>
  <si>
    <t>MAINCOTE HG-100/R1602IBC/1000KG</t>
  </si>
  <si>
    <t>RHOPLEX™ 2019RX</t>
  </si>
  <si>
    <t>RHOPLEX 2019RX/1642RBC/1000KG</t>
  </si>
  <si>
    <t>FASTRACK™ 3427 Emulsion</t>
  </si>
  <si>
    <t>FASTRACK 3427/1642RBC/1000KG</t>
  </si>
  <si>
    <t>MAINCOTE™ HG-56 Emulsion</t>
  </si>
  <si>
    <t>MAINCOTE HG-56/1642RBC/1000KG</t>
  </si>
  <si>
    <t>PARALOID™ A-21 30% Resin</t>
  </si>
  <si>
    <t>PARALOID A-21 30%/1558SDR/186KG</t>
  </si>
  <si>
    <t>PARALOID™ XR-34 Resin</t>
  </si>
  <si>
    <t>PARALOID XR-34/1558SDR/190KG</t>
  </si>
  <si>
    <t>FASTRACK 3427/2400PDR/215KG</t>
  </si>
  <si>
    <t>PRIMAL™ PC-25 Emulsion</t>
  </si>
  <si>
    <t>PRIMAL PC-25/2410PDR/60KG</t>
  </si>
  <si>
    <t>ACOUSTICRYL AV-2245</t>
  </si>
  <si>
    <t>ACOUSTICRYL AV-2245/1602RBC/1000KG</t>
  </si>
  <si>
    <t>ACOUSTICRYL AV-1120</t>
  </si>
  <si>
    <t>ACOUSTICRYL AV-1120/1602RBC/1000KG</t>
  </si>
  <si>
    <t>ACOUSTICRYL AV-2240</t>
  </si>
  <si>
    <t>ACOUSTICRYL AV-2240/1602RBC/1000KG</t>
  </si>
  <si>
    <t>FASTRACK 2706</t>
  </si>
  <si>
    <t>FASTRACK 2706/2406PDR/200KG</t>
  </si>
  <si>
    <t>PRIMAL B-60A DCC</t>
  </si>
  <si>
    <t>PRIMAL B-60A DCC/IBC PTC/1000KG</t>
  </si>
  <si>
    <t>PARALOID B-82 100%</t>
  </si>
  <si>
    <t>PARALOID B-82 100%/3558FDR/136KG</t>
  </si>
  <si>
    <t>ACRYSOL RM-55</t>
  </si>
  <si>
    <t>PARALOID™ B-66 100% Resin</t>
  </si>
  <si>
    <t>TAMOL 1124</t>
  </si>
  <si>
    <t>PARALOID B-66 100%DCM/3558FDR/136KG</t>
  </si>
  <si>
    <t>RHOPLEX WL-51</t>
  </si>
  <si>
    <t>PARALOID AU-608X/1558SDR/195KG</t>
  </si>
  <si>
    <t>MAINCOTE HG-54D</t>
  </si>
  <si>
    <t>MAINCOTE HG-54D/1642RBC/1000KG</t>
  </si>
  <si>
    <t>MAINCOTE™ AE-58 Emulsion</t>
  </si>
  <si>
    <t>MAINCOTE AE-58/2400PDR/215KG</t>
  </si>
  <si>
    <t>FT-2706</t>
  </si>
  <si>
    <t>FASTRACK 2706/BULK CU</t>
  </si>
  <si>
    <t>AVANSE MV-100/2400PDR/215KG</t>
  </si>
  <si>
    <t>PARALOID™ B-64 100% Resin</t>
  </si>
  <si>
    <t>PARALOID B-64 100%/3558FDR/136KG</t>
  </si>
  <si>
    <t>PARALOID B-66 100%/0487PAL/750KG</t>
  </si>
  <si>
    <t>FASTRACK™ 2706 Emulsion</t>
  </si>
  <si>
    <t>FASTRACK 2706/1642RBC/1000KG</t>
  </si>
  <si>
    <t>OROTAN 681 DCC</t>
  </si>
  <si>
    <t>PRIMAL WL-91/2400PDR/215KG</t>
  </si>
  <si>
    <t>ACRYSOL RM-7</t>
  </si>
  <si>
    <t>FASTRACK 5408A</t>
  </si>
  <si>
    <t>FASTRACK 5408A/1642IBC/1000KG</t>
  </si>
  <si>
    <t>PARALOID™ B-67MT Resin</t>
  </si>
  <si>
    <t>PARALOID B-67MT/1558SDR/172KG</t>
  </si>
  <si>
    <t>PRIMAL™ WL-91 Emulsion</t>
  </si>
  <si>
    <t>PARALOID™ B-48N 100%</t>
  </si>
  <si>
    <t>PARALOID B-48N 100%/3558FDR/136KG</t>
  </si>
  <si>
    <t>PARALOID™ DM-55 100% Resin</t>
  </si>
  <si>
    <t>MAINCOTE™ HG-54D Emulsion</t>
  </si>
  <si>
    <t>MAINCOTE HG-54D/2400PDR/215KG</t>
  </si>
  <si>
    <t>ACOUSTICRYL™ AV-2240 Emulsion</t>
  </si>
  <si>
    <t>3427K/BASE BULK</t>
  </si>
  <si>
    <t>ROSHIELD™ 3188 Emulsion</t>
  </si>
  <si>
    <t>ROSHIELD 3188/2400PDR/215KG</t>
  </si>
  <si>
    <t>FASTRACK E-2706/4993RBC/1000KG</t>
  </si>
  <si>
    <t>FASTRACK™ 5408A Emulsion</t>
  </si>
  <si>
    <t>PRIMAL WL-91</t>
  </si>
  <si>
    <t>MAINCOTE AE-58</t>
  </si>
  <si>
    <t>HG-100 OFFGRADE</t>
  </si>
  <si>
    <t>FUNCTIONAL COATINGS</t>
  </si>
  <si>
    <t>PRIMAL™ LH-550 Emulsion</t>
  </si>
  <si>
    <t>PRIMAL LH-550/1602RBC/1000KG</t>
  </si>
  <si>
    <t>PRIMAL™ LH-500 Emulsion</t>
  </si>
  <si>
    <t>PRIMAL LH-500/1602RBC/1000KG</t>
  </si>
  <si>
    <t>PRIMAL™ 191 Emulsion</t>
  </si>
  <si>
    <t>PRIMAL 191/2400PDR/204KG</t>
  </si>
  <si>
    <t>PRIMAL™ SB-300 Emulsion</t>
  </si>
  <si>
    <t>PRIMAL SB-300/1642RBC/1000KG</t>
  </si>
  <si>
    <t>LEUKOTAN 1084</t>
  </si>
  <si>
    <t>LEUKOTAN 1084/2406PDR/200KG</t>
  </si>
  <si>
    <t>LUBRITAN GXL</t>
  </si>
  <si>
    <t>LUBRITAN GXL/2400PDR/215KG</t>
  </si>
  <si>
    <t>LEUKOTAN 1084/1602RBC/1150KG</t>
  </si>
  <si>
    <t>HYDRHOLAC TS</t>
  </si>
  <si>
    <t>HYDRHOLAC TS/2400PDR/215KG</t>
  </si>
  <si>
    <t>HYDRHOLAC AD-1</t>
  </si>
  <si>
    <t>HYDRHOLAC AD-1/2400PDR/215KG</t>
  </si>
  <si>
    <t>BINDER LS-3486-HS</t>
  </si>
  <si>
    <t>BINDER LS-3486-HS/1066SPL/18KG</t>
  </si>
  <si>
    <t>LEUKOTAN 8090</t>
  </si>
  <si>
    <t>OPTI-MATT A-2000LV DULLER/2400PDR/215KG</t>
  </si>
  <si>
    <t>ROSILK 2229</t>
  </si>
  <si>
    <t>ROSILK 2229 (DCS)/9801SDR/181KG</t>
  </si>
  <si>
    <t>PRIMAL FGR</t>
  </si>
  <si>
    <t>PRIMAL FGR/2400PDR/215KG</t>
  </si>
  <si>
    <t>HYDRHOLAC CL-1</t>
  </si>
  <si>
    <t>PRIMAL MA-65-E</t>
  </si>
  <si>
    <t>PRIMAL MA-65-E/2400PDR/204KG</t>
  </si>
  <si>
    <t>PRIMAL DULL #1A-E</t>
  </si>
  <si>
    <t>PRIMAL DULL  1A-E/2400PDR/204KG</t>
  </si>
  <si>
    <t>OPTI-MATT UD-4 Duller</t>
  </si>
  <si>
    <t>OPTI-MATT UD-4 DULLER/2400PDR/215KG</t>
  </si>
  <si>
    <t>BAYDERM BINDER PR</t>
  </si>
  <si>
    <t>BAYDERM BINDER PR/9806PDR/200KG</t>
  </si>
  <si>
    <t>PRIMAL SCL-371</t>
  </si>
  <si>
    <t>ACRYSOL RM-825</t>
  </si>
  <si>
    <t>RHOBARR 110</t>
  </si>
  <si>
    <t>RHOBARR 110/1642IBC/1000KG</t>
  </si>
  <si>
    <t>RHOBARR 214</t>
  </si>
  <si>
    <t>PRIMAL™ P-308 Emulsion</t>
  </si>
  <si>
    <t>PRIMAL P-308/BULK</t>
  </si>
  <si>
    <t>PRIMAL AP-10/2610IBC/1000KG</t>
  </si>
  <si>
    <t>RHOBARR 135</t>
  </si>
  <si>
    <t>PRIMAL TT-935</t>
  </si>
  <si>
    <t>Z-6289 RESIN,KG,950KG-IBC</t>
  </si>
  <si>
    <t>POLYURETHANES &amp; CONSTRUCTION CHEMICALS</t>
  </si>
  <si>
    <t>P&amp;CC</t>
  </si>
  <si>
    <t>CONSTRUCTION CHEMICALS</t>
  </si>
  <si>
    <t>CONSTRUCTION</t>
  </si>
  <si>
    <t>PRIMAL AC-630</t>
  </si>
  <si>
    <t>PRIMAL AC-630/BULK</t>
  </si>
  <si>
    <t>DOW LATEX POWDERS</t>
  </si>
  <si>
    <t>DLP™ 2025L</t>
  </si>
  <si>
    <t>DLP 2025L BG25KG 50/P M001</t>
  </si>
  <si>
    <t>DLP 2000</t>
  </si>
  <si>
    <t>DLP 2000 OFFGRADE</t>
  </si>
  <si>
    <t>DLP 2025</t>
  </si>
  <si>
    <t>DLP 2025 OFFGRADE</t>
  </si>
  <si>
    <t>DLP 2025 BG25KG M001 50/P</t>
  </si>
  <si>
    <t>DLP 212</t>
  </si>
  <si>
    <t>DLP 212 BG20KG 50/P</t>
  </si>
  <si>
    <t>DLP 2000 BG20KG 50/P M004</t>
  </si>
  <si>
    <t>PARALOID EXL-3300 IM</t>
  </si>
  <si>
    <t>DRYCRYL DP-2903 DCC/0616PAL/500KG</t>
  </si>
  <si>
    <t>WAL MKX 45000 PF20L DCC</t>
  </si>
  <si>
    <t>DLP 2020 BG20KG 50/P</t>
  </si>
  <si>
    <t>DLP 2140 BG20KG 50/P</t>
  </si>
  <si>
    <t>2EHA 15 PPM MEHQ</t>
  </si>
  <si>
    <t>PARALOID B-67MT</t>
  </si>
  <si>
    <t>DLP 2000 BG20KG 50/P</t>
  </si>
  <si>
    <t>WALOCEL™ SGWBR-CEDWX 04</t>
  </si>
  <si>
    <t>DLP 2141</t>
  </si>
  <si>
    <t>DLP 2141 BG20KG 50/P</t>
  </si>
  <si>
    <t>DLP 2001</t>
  </si>
  <si>
    <t>DLP 2001 BG20KG 50/P</t>
  </si>
  <si>
    <t>DLP 2025 BG25KG M003 50/P</t>
  </si>
  <si>
    <t>DLP 2140</t>
  </si>
  <si>
    <t>PRIMAL 2500/2406PDR/200KG</t>
  </si>
  <si>
    <t>CAULKS &amp; SEALANTS</t>
  </si>
  <si>
    <t>RHOPLEX™ 4400 Emulsion</t>
  </si>
  <si>
    <t>RHOPLEX 4400 DCC/1642RBC/1000KG</t>
  </si>
  <si>
    <t>RHOPLEX™ 928 Emulsion</t>
  </si>
  <si>
    <t>RHOPLEX 928 DCC/2400PDR/215KG</t>
  </si>
  <si>
    <t>PRIMAL A-920 DCC</t>
  </si>
  <si>
    <t>ROVACE 10 DCC/1642IBC/1000KG</t>
  </si>
  <si>
    <t>TAMOL 851 DCC</t>
  </si>
  <si>
    <t>PRIMAL AS-8012 DCC</t>
  </si>
  <si>
    <t>PRIMAL AS-8012 DCC/1602IBC/1000KG</t>
  </si>
  <si>
    <t>PRIMAL™ CS-4000 Emulsion</t>
  </si>
  <si>
    <t>PRIMAL CS-4000 DCC/2610IBC/1000KG</t>
  </si>
  <si>
    <t>PRIMAL™ AU-1920</t>
  </si>
  <si>
    <t>BA - 15 PPM MEHQ</t>
  </si>
  <si>
    <t>PARALOID K-175 PROC AID</t>
  </si>
  <si>
    <t>OROTAN 731A DCC/1158PDR/227KG</t>
  </si>
  <si>
    <t>PRIMAL E-822 DS</t>
  </si>
  <si>
    <t>PRIMAL E-822 DS/1602RBC/1000KG</t>
  </si>
  <si>
    <t>WAL XTRA 40-01 DCC</t>
  </si>
  <si>
    <t>OROTAN 731A DCC/1642RBC/1043KG</t>
  </si>
  <si>
    <t>PARALOID K-400 PROCAID</t>
  </si>
  <si>
    <t>EC-2019R AF/BASE BULK</t>
  </si>
  <si>
    <t>RHOPLEX EC-2100</t>
  </si>
  <si>
    <t>RHOPLEX EC-2100/1642RBC/1000KG</t>
  </si>
  <si>
    <t>PARALOID EXL-3361 ENGRES</t>
  </si>
  <si>
    <t>RHOPLEX EC-1791 DCC/1642RBC/1000KG</t>
  </si>
  <si>
    <t>ROCRYL 420 (HEA-LA)</t>
  </si>
  <si>
    <t>PRIMAL EC-2019R AF</t>
  </si>
  <si>
    <t>PRIMAL EC-2019R AF/R1602RBC/1000KG</t>
  </si>
  <si>
    <t>PRIMAL E-330 EFH DCC</t>
  </si>
  <si>
    <t>PRIMAL E-330 EFH DCC/1642RBC/1000KG</t>
  </si>
  <si>
    <t>PRIMAL CS-4000 DCC/4993RBC/1000KG</t>
  </si>
  <si>
    <t>RHOPLEX™ EC-1791 Emulsion</t>
  </si>
  <si>
    <t>PRIMAL AC-630/9998RBC/1000KG</t>
  </si>
  <si>
    <t>PRIMAL CS-4000 DCC</t>
  </si>
  <si>
    <t>AC-630/BASE BULK</t>
  </si>
  <si>
    <t>RHOPLEX™ EC-2540 Emulsion</t>
  </si>
  <si>
    <t>RHOPLEX EC-2540/1642RBC/1000KG</t>
  </si>
  <si>
    <t>PRIMAL AC-264LO DCC</t>
  </si>
  <si>
    <t>DCC WL MKX 25000 PP 20 BG25KG 36/P</t>
  </si>
  <si>
    <t>PRIMAL 2500 DCC</t>
  </si>
  <si>
    <t>RHOPLEX EC-1791 DCC</t>
  </si>
  <si>
    <t>DCC WL MT 400 PFV BG25KG 36/P</t>
  </si>
  <si>
    <t>DCC-METHYL CELLULOSICS</t>
  </si>
  <si>
    <t>WAL MKX 60000 PF01 DCC</t>
  </si>
  <si>
    <t>DCC WL MKX 60000 PF 01 BG25KG 36/P</t>
  </si>
  <si>
    <t>WALOCEL™ VP-M-58150 MET</t>
  </si>
  <si>
    <t>DCC WL VP-M-58150 BG25KG 36/P</t>
  </si>
  <si>
    <t>WALOCEL™ MW 40000 PFV Methyl Hydroxyethyl Cellulose</t>
  </si>
  <si>
    <t>DCC WL MW 40000 PFV OFFGRADE</t>
  </si>
  <si>
    <t>WALOCEL™ MKX 60000 PF 01 Methyl Hydroxyethyl Cellulose</t>
  </si>
  <si>
    <t>DCC WL MKX 60000 PF 01 OFFGRADE</t>
  </si>
  <si>
    <t>WALOCEL™ MKX 25000 PP 20 Methyl Hydroxyethyl Cellulose</t>
  </si>
  <si>
    <t>DCC WL MW 40000 PFV BG25KG 36/P</t>
  </si>
  <si>
    <t>WALOCEL™ M-20678 Methyl Hydroxyethyl Cellulose</t>
  </si>
  <si>
    <t>DWC WL M-20678 BG25KG 36/P-DOW</t>
  </si>
  <si>
    <t>PRIMAL ASE-60</t>
  </si>
  <si>
    <t>DCC WL MKS 10000 PF 60 BG25KG 36/P</t>
  </si>
  <si>
    <t>WAL MT 30000 PV DCC</t>
  </si>
  <si>
    <t>WAL MKX 25000 PF25 L DCC</t>
  </si>
  <si>
    <t>DCC WL MKX 25000 PF 25 L BG25KG 36/P</t>
  </si>
  <si>
    <t>WALOCEL™ MKX 40000 PF 01 Methyl Hydroxyethyl Cellulose</t>
  </si>
  <si>
    <t>DCC WL MKX 40000 PF 01 BG25KG 36/P</t>
  </si>
  <si>
    <t>WALOCEL™ MKX 25000 PF 25 L Methyl Hydroxyethyl Cellulose</t>
  </si>
  <si>
    <t>WALOCEL™ SGWBR-CEDWX 07</t>
  </si>
  <si>
    <t>WAL M20678 DCC</t>
  </si>
  <si>
    <t xml:space="preserve">	DWC WL M-20678 BG25KG 36/P-DOW</t>
  </si>
  <si>
    <t>WAL MKW 20000 PP01 DCC</t>
  </si>
  <si>
    <t>DCC WL MKX 70000 PP 01 BG25KG 36/P</t>
  </si>
  <si>
    <t>OROTAN 731A DCC</t>
  </si>
  <si>
    <t>WAL MT 400 PFV DCC</t>
  </si>
  <si>
    <t>ACOUSTICRYL AV-1220 ER</t>
  </si>
  <si>
    <t>WAL MKS 10000 PF60 DCC</t>
  </si>
  <si>
    <t>DCC WL MKS 10000 PF 60 OFFGRADE</t>
  </si>
  <si>
    <t>DCC SGWBR-CEDWX 07 OFFGRADE</t>
  </si>
  <si>
    <t>DWC WL M-20678 OFFGRADE</t>
  </si>
  <si>
    <t>ACRYSOL ASE-60 DCM</t>
  </si>
  <si>
    <t>OROTAN 901</t>
  </si>
  <si>
    <t>PARALOID B-64 100%</t>
  </si>
  <si>
    <t>WALOCEL™ MW 15000 PFV Methyl Hydroxyethyl Cellulose</t>
  </si>
  <si>
    <t>DCC WL MW 15000 PFV BG25KG 30/P</t>
  </si>
  <si>
    <t>WALOCEL™ MW 60000 PFV Methyl Hydroxyethyl Cellulose</t>
  </si>
  <si>
    <t>DCC WL MW 60000 PFV BG25KG 36/P</t>
  </si>
  <si>
    <t>WALOCEL™ MKX 45000 PP 10 Methyl Hydroxyethyl Cellulose</t>
  </si>
  <si>
    <t>DCC WL MKX 45000 PP 10 BG25KG 36/P</t>
  </si>
  <si>
    <t>WALOCEL™ XM 30000 PV Methyl Hydroxyethyl Cellulose, Mod</t>
  </si>
  <si>
    <t>DCC WL XM 30000 PV BG25KG 36/P</t>
  </si>
  <si>
    <t>WALOCEL™ MKX 6000 PP 01 Methyl Hydroxyethyl Cellulose</t>
  </si>
  <si>
    <t>DCC WL MKX 6000 PP 01 BG25KG 36/P</t>
  </si>
  <si>
    <t>WAL MT 40000 PV DCC</t>
  </si>
  <si>
    <t>DCC WL MT 40000 PV BG25KG 30/P</t>
  </si>
  <si>
    <t>WAL MKX 6000 PF01 DCC</t>
  </si>
  <si>
    <t>WAL MKX 25000 PP20 DCC</t>
  </si>
  <si>
    <t>CONSUMER SOLUTIONS</t>
  </si>
  <si>
    <t>FEEDSTOCKS &amp; INTERMEDIATES</t>
  </si>
  <si>
    <t>BASICS &amp; INTERMEDIATES</t>
  </si>
  <si>
    <t>Z-6689 WATER REPElleNT</t>
  </si>
  <si>
    <t>Z-6689 WATER REPELLENT,KG,190KG-DR</t>
  </si>
  <si>
    <t>OFS-6040 Silane</t>
  </si>
  <si>
    <t>OFS-6040 SILANE,KG,200KG-DR</t>
  </si>
  <si>
    <t>DOWSIL™ 700P Additive</t>
  </si>
  <si>
    <t>700P ADDITIVE,KG,18KG-PAIL</t>
  </si>
  <si>
    <t>INDUSTRIAL SOLUTIONS</t>
  </si>
  <si>
    <t>IS</t>
  </si>
  <si>
    <t>INDUSTRIAL SPECIALTIES</t>
  </si>
  <si>
    <t>POLYGLYCOLS</t>
  </si>
  <si>
    <t>CBWX PEG 300E</t>
  </si>
  <si>
    <t>PGP CBWX PEG 300 BULK</t>
  </si>
  <si>
    <t>ACRYLIC POLYMERS</t>
  </si>
  <si>
    <t>OROTAN 819 Dispersant</t>
  </si>
  <si>
    <t>OROTAN 819 DOG/0768PAL/908KG</t>
  </si>
  <si>
    <t>MONOMERS</t>
  </si>
  <si>
    <t>VINYL ACETATE MONOMER</t>
  </si>
  <si>
    <t>VAM VAM HQ 14-17/BULK</t>
  </si>
  <si>
    <t>PARALOID KM-5450 IM</t>
  </si>
  <si>
    <t>VAM VAM HQ 3-5/BULK</t>
  </si>
  <si>
    <t>GLYCIDYL METHACRYLATE</t>
  </si>
  <si>
    <t>Vinyl Acetate, 3-5 ppm HQ</t>
  </si>
  <si>
    <t>ACRYLATE</t>
  </si>
  <si>
    <t>Glacial Acrylic Acid, 200 ppm MEHQ</t>
  </si>
  <si>
    <t>GAA - 200 PPM MEHQ/2423PDR/204KG</t>
  </si>
  <si>
    <t>Butyl Acrylate, 15 ppm MEHQ</t>
  </si>
  <si>
    <t>BA - 15 PPM MEHQ/BULK</t>
  </si>
  <si>
    <t>Ethyl Acrylate, 50 ppm MEHQ</t>
  </si>
  <si>
    <t>Methyl Acrylate, 200-250 ppm MEHQ</t>
  </si>
  <si>
    <t>ACL METAR MEHQ 200-250/BULK C001/KALT</t>
  </si>
  <si>
    <t>ACL METAR MEHQ 200-250/BULK</t>
  </si>
  <si>
    <t>Ethyl Acrylate, 15 ppm MEHQ</t>
  </si>
  <si>
    <t>EA - 15 PPM MEHQ/BULK</t>
  </si>
  <si>
    <t>SPECIALTY MONOMERS</t>
  </si>
  <si>
    <t>ROCRYL™ 400 (HEMA-LA) LI</t>
  </si>
  <si>
    <t>ROCRYL 400 (HEMA-LA)LI/1508SDR/204KG</t>
  </si>
  <si>
    <t>ROCRYL™ 420 (HEA-LA)</t>
  </si>
  <si>
    <t>ROCRYL 420 (HEA-LA) /1508SDR/204KG</t>
  </si>
  <si>
    <t>ROCRYL™ 410 (HPMA-LA)</t>
  </si>
  <si>
    <t>ROCRYL 410 (HPMA-LA) /1508SDR/204KG</t>
  </si>
  <si>
    <t>PERF SILICONES &amp; SPECIALTY MATLS</t>
  </si>
  <si>
    <t>FORMULATED PRODUCTS</t>
  </si>
  <si>
    <t>DOWSIL™ Z-6289 Resin</t>
  </si>
  <si>
    <t>OFS-0777 SILICONATE</t>
  </si>
  <si>
    <t>IE 6683,KG,200KG-DRUM  </t>
  </si>
  <si>
    <t>520 Dilutable WTR REP Em</t>
  </si>
  <si>
    <t>IE 6694 Water Repellent</t>
  </si>
  <si>
    <t>IE 6694 WATER REPELLENT,KG,200KG-DRUM</t>
  </si>
  <si>
    <t>IE 6683,KG,1000KG-IBC</t>
  </si>
  <si>
    <t>MBS</t>
  </si>
  <si>
    <t>PARALOID BTA-730 IM</t>
  </si>
  <si>
    <t>PARALOID BTA-730/8173BAG/20KG</t>
  </si>
  <si>
    <t>ACRYLICS</t>
  </si>
  <si>
    <t>PARALOID™ K-120ND Processing Aid</t>
  </si>
  <si>
    <t>PARALOID K-120ND/0550PAL/1134KG</t>
  </si>
  <si>
    <t>PARALOID™ EXL-2300G Impact Modifier</t>
  </si>
  <si>
    <t>PARALOID EXL-2300G/6262BAG/20KG</t>
  </si>
  <si>
    <t>PARALOID™ K-120ND ER Processing Aid</t>
  </si>
  <si>
    <t>PARALOID K-120ND(ER)/8512BAG/20KG/6LAYER</t>
  </si>
  <si>
    <t>PARALOID™ K-400 Processing Aid</t>
  </si>
  <si>
    <t>PARALOID K-400/0550PAL/1134KG</t>
  </si>
  <si>
    <t>PARALOID™ K-175 ER Processing Aid</t>
  </si>
  <si>
    <t>PARALOID K-175 ER/8527BAG/20KG</t>
  </si>
  <si>
    <t>PARALOID™ KM-334 Impact Modifier</t>
  </si>
  <si>
    <t>PARALOID KM-334/0550PAL/1133.98KG</t>
  </si>
  <si>
    <t>PARALOID™ K-175 Processing Aid</t>
  </si>
  <si>
    <t>PARALOID K-175/0550PAL/1134KG</t>
  </si>
  <si>
    <t>PARALOID K-400/FIBC/500KG</t>
  </si>
  <si>
    <t>PARALOID EXL-3330 EN</t>
  </si>
  <si>
    <t>PARALOID EXL-3330/0678PAL/454KG</t>
  </si>
  <si>
    <t>PARALOID™ HIA-80 Impact Modifier</t>
  </si>
  <si>
    <t>PARALOID HIA-80/8173BAG/20KG</t>
  </si>
  <si>
    <t>ACRYLIGARD™ CS-132 Resin Powder</t>
  </si>
  <si>
    <t>ACRYLIGARD CS-132/0550PAL/1000KG</t>
  </si>
  <si>
    <t>PARALOID™ BTA-731 Impact Modifier</t>
  </si>
  <si>
    <t>PARALOID BTA-731/8173BAG/20KG</t>
  </si>
  <si>
    <t>PARALOID™ BTA-751U Impact Modifier</t>
  </si>
  <si>
    <t>PARALOID BTA-751U/8173BAG/20KG</t>
  </si>
  <si>
    <t>PARALOID™ EXL-2650J Engineering Resin</t>
  </si>
  <si>
    <t>PARALOID EXL-2650J/8175BAG/20KG</t>
  </si>
  <si>
    <t>POLYETHYLENE</t>
  </si>
  <si>
    <t>LDPE</t>
  </si>
  <si>
    <t>LDPE 640I</t>
  </si>
  <si>
    <t>PE LDPE 640I BG5525 KG</t>
  </si>
  <si>
    <t>LDPE 132I</t>
  </si>
  <si>
    <t>PE LDPE 132I BG5525 KG</t>
  </si>
  <si>
    <t>SOLUTION PE</t>
  </si>
  <si>
    <t>ATTANE 4203 COPOLYMER</t>
  </si>
  <si>
    <t>PE ATTANE 4203 BG5525 KG</t>
  </si>
  <si>
    <t>DOWLEX 2045G PE RSN</t>
  </si>
  <si>
    <t>PE DOWLEX 2045G BG5525 KG</t>
  </si>
  <si>
    <t>ELITE 5960G1 ENH PE RSN</t>
  </si>
  <si>
    <t>PE ELITE 5960G1 OB550 KG</t>
  </si>
  <si>
    <t>GAS PHASE PE</t>
  </si>
  <si>
    <t>DMDH-6400 NT 7 HDPE RSN</t>
  </si>
  <si>
    <t>UPE UNIVAL DMDH-6400 NT 7 OB1400 LB TU</t>
  </si>
  <si>
    <t>UPE UNIVAL DMDH-6400 NT 7 BGXX25 KG</t>
  </si>
  <si>
    <t>SPECIALTY RESINS</t>
  </si>
  <si>
    <t>SPECIALTY PLASTOMERS</t>
  </si>
  <si>
    <t>AFF PL 1880G POP PKG</t>
  </si>
  <si>
    <t>PE AFFINITY PL1880G PKG BG5525 KG HTP</t>
  </si>
  <si>
    <t>HIGH PRESSURE COPOLYMERS</t>
  </si>
  <si>
    <t>APPEEL 35D140 PEEL RSN</t>
  </si>
  <si>
    <t>PE APPEEL 35D140 OB635 KG</t>
  </si>
  <si>
    <t>List of Links to GOTO</t>
  </si>
  <si>
    <t>Link</t>
  </si>
  <si>
    <t>Keyword</t>
  </si>
  <si>
    <t>MAIN</t>
  </si>
  <si>
    <t>Internal Sheet</t>
  </si>
  <si>
    <t>PRESETS</t>
  </si>
  <si>
    <t>HISTÓRICO</t>
  </si>
  <si>
    <t>SETTINGS</t>
  </si>
  <si>
    <t>LISTS</t>
  </si>
  <si>
    <t>LINKS</t>
  </si>
  <si>
    <t>FILTER</t>
  </si>
  <si>
    <t>https://myoffice.bsnconnect.com/:w:/r/personal/ua31116_dow_com/_layouts/15/Doc.aspx?sourcedoc=%7B0F187BF7-CE26-4582-8845-2C8735EA2997%7D&amp;file=Order%20Simulation%20Procedures_EndUser.docx&amp;fromShare=true&amp;action=default&amp;mobileredirect=true</t>
  </si>
  <si>
    <t>TROUBLESHOOTING</t>
  </si>
  <si>
    <t>External Link</t>
  </si>
  <si>
    <t>https://bw-prod.dow.com:44300/sap/bw/BEx?TEMPLATE_ID=ZV2_TOP&amp;BOOKMARK=4162512</t>
  </si>
  <si>
    <t>DSR</t>
  </si>
  <si>
    <t>CX</t>
  </si>
  <si>
    <t>https://ppdcsc.dow.com/apps/business%20structure/Market_Facing_Search.asp</t>
  </si>
  <si>
    <t>BSTRUCTURE</t>
  </si>
  <si>
    <t>https://dow.service-now.com/esc?id=sc_cat_item&amp;table=sc_cat_item&amp;sys_id=39c25c4c8727a5d05fe5642c8bbb3508</t>
  </si>
  <si>
    <t>SPEED</t>
  </si>
  <si>
    <t>https://dowhome.dow.com/</t>
  </si>
  <si>
    <t>INTRANET</t>
  </si>
  <si>
    <t>https://workspaces.bsnconnect.com/teams/Digital_Acceleration_LA-LAABOMe-AmbassadorNetwork/_layouts/15/Doc.aspx?sourcedoc={8f4cc607-e223-4155-8651-6bdd99cb368f}&amp;action=edit&amp;wd=target%28Buying%20Experience.one%7C734b0bb5-7e41-449c-aa19-1300c88091ba%2FMeetings%7C1fc26b6a-786b-45ce-a31d-372ebdafb4ed%2F%29&amp;wdorigin=NavigationUrl</t>
  </si>
  <si>
    <t>DIGITALONENOTE</t>
  </si>
  <si>
    <t>https://diamondsystems.dow.com:53101/irj/portal</t>
  </si>
  <si>
    <t>MDG</t>
  </si>
  <si>
    <t>https://workspaces.bsnconnect.com/teams/LAACPMandConstruction-OTCTeam/_layouts/15/Doc.aspx?sourcedoc=%7b09c46d60-e8b4-45da-8121-6ef640a1ac6b%7d&amp;action=edit&amp;wd=target%28New%20Section%201.one%7C077fc537-ed3d-4dc4-a18a-48e2c150a678%2F07%5C%2Fjun%5C%2F24%7C03f1bbd4-32e4-4356-9a83-dd5e97c949ce%2F%29&amp;wdorigin=NavigationUrl</t>
  </si>
  <si>
    <t>METAS</t>
  </si>
  <si>
    <t>Data</t>
  </si>
  <si>
    <t>Hora</t>
  </si>
  <si>
    <t>Changed By</t>
  </si>
  <si>
    <t>Classe</t>
  </si>
  <si>
    <t>Old Value</t>
  </si>
  <si>
    <t>New Value</t>
  </si>
  <si>
    <t>/MSG</t>
  </si>
  <si>
    <t>Method</t>
  </si>
  <si>
    <t>A</t>
  </si>
  <si>
    <t>B</t>
  </si>
  <si>
    <t>DUVIDAS</t>
  </si>
  <si>
    <t>https://myoffice.bsnconnect.com/:u:/r/personal/ne20119_dow_com/_layouts/15/Doc.aspx?sourcedoc=%7B9739EFB6-39D9-4A55-9CF6-7806A87A3B82%7D&amp;file=D%C3%BAvidas.vsdx&amp;action=edit&amp;mobileredirect=true&amp;DefaultItemOpen=1&amp;ct=1726771810623&amp;wdOrigin=OFFICECOM-WEB.START.REC&amp;cid=f33124dd-f238-45d2-a8a7-c833737d97fc&amp;wdPreviousSessionSrc=HarmonyWeb&amp;wdPreviousSession=270c2e36-43c7-4885-8ca0-3d6e0c93fff3&amp;or=PrevEdit</t>
  </si>
  <si>
    <t>DYD</t>
  </si>
  <si>
    <t>https://apps.powerapps.com/play/e/0d767be7-cd2e-e332-ac62-a3244abf6217/a/735e3e54-bb68-45e3-9a2d-9d0ba47de1e6?tenantId=c3e32f53-cb7f-4809-968d-1cc4ccc785fe&amp;amp;amp;hint=3f9ac2c4-c253-412b-9d11-10758aa905e7&amp;amp;amp;sourcetime=1725543527348&amp;amp;amp;source=portal&amp;amp;source=teamsLinkUnfurling&amp;source=teamsLinkUnfurling</t>
  </si>
  <si>
    <t>OUTLOOK</t>
  </si>
  <si>
    <t>https://outlook.office365.com/mail/inbox/id/AAQkAGI0ZmI2N2Y0LTk0YzAtNGU4NS1iNjVmLTQ0OTIwMDc5Yjg2NwAQAOC6wzGwv8ZOj3h5sb2X9zo%3D</t>
  </si>
  <si>
    <t>AUTOMATE</t>
  </si>
  <si>
    <t>https://make.powerautomate.com/environments/Default-c3e32f53-cb7f-4809-968d-1cc4ccc785fe/flows</t>
  </si>
  <si>
    <t>COLORHEX</t>
  </si>
  <si>
    <t>https://color-hex.org/</t>
  </si>
  <si>
    <t>COLORSPACE</t>
  </si>
  <si>
    <t>https://mycolor.space/</t>
  </si>
  <si>
    <t>EXCELTRANSLATOR</t>
  </si>
  <si>
    <t>https://exceleasy.com.br/funcoes-do-excel-em-ingles/</t>
  </si>
  <si>
    <t>IMAGECONVERTER</t>
  </si>
  <si>
    <t>https://www.adobe.com/br/express/feature/image/convert/jpg-to-png</t>
  </si>
  <si>
    <t>FLATICON</t>
  </si>
  <si>
    <t>https://www.flaticon.com/</t>
  </si>
  <si>
    <t>PYAUTOGUI</t>
  </si>
  <si>
    <t>https://pyautogui.readthedocs.io/en/latest/</t>
  </si>
  <si>
    <t>HTMLTESTER</t>
  </si>
  <si>
    <t>https://www.w3schools.com/html/tryit.asp?filename=tryhtml_intro</t>
  </si>
  <si>
    <t>CAMBRIDGE</t>
  </si>
  <si>
    <t>https://dictionary.cambridge.org/pt/translate/</t>
  </si>
  <si>
    <t>https://www.sinonimos.com.br/</t>
  </si>
  <si>
    <t>SINONIMOS</t>
  </si>
  <si>
    <t>http://eccwp.intranet.dow.com/WP/OTC/WP_OTC_PR.asp</t>
  </si>
  <si>
    <t>OTCPROCEDURES</t>
  </si>
  <si>
    <t>ONEDRIVE</t>
  </si>
  <si>
    <t>https://myoffice.bsnconnect.com/my?CID=4360dfcd%2D403d%2D4a91%2D8069%2D11d432fc4bec</t>
  </si>
  <si>
    <t>https://myoffice.bsnconnect.com/:x:/r/personal/ub01024_dow_com/_layouts/15/Doc.aspx?sourcedoc=%7B372506DC-9BB9-4DCC-BE91-3A805E064157%7D&amp;file=Order_detail.xlsx&amp;fromShare=true&amp;action=default&amp;mobileredirect=true</t>
  </si>
  <si>
    <t>ENTEC</t>
  </si>
  <si>
    <t>RISEPEDIA</t>
  </si>
  <si>
    <t>https://apps.powerapps.com/play/e/Default-c3e32f53-cb7f-4809-968d-1cc4ccc785fe/a/8eaf662c-8433-4b4b-9f3e-d97ee9ce82a7?tenantId=c3e32f53-cb7f-4809-968d-1cc4ccc785fe&amp;source=portal&amp;screenColor=rgba(148%2C%2034%2C%2040%2C%201)</t>
  </si>
  <si>
    <t>da Silva, Julia (J)</t>
  </si>
  <si>
    <t>Julia</t>
  </si>
  <si>
    <t>jdasilva21@dow.com</t>
  </si>
  <si>
    <t>NE15978</t>
  </si>
  <si>
    <t>CS LA STC NR Plastics</t>
  </si>
  <si>
    <t>UB01024</t>
  </si>
  <si>
    <t>Sandy</t>
  </si>
  <si>
    <t>Tavares, Sandy (S)</t>
  </si>
  <si>
    <t>sftavares@dow.com</t>
  </si>
  <si>
    <t>55 11 5188-9707</t>
  </si>
  <si>
    <t>Longuinho, Renata (R)</t>
  </si>
  <si>
    <t>Renata</t>
  </si>
  <si>
    <t>UB06609</t>
  </si>
  <si>
    <t>rlonguinho@dow.com</t>
  </si>
  <si>
    <t>52 55 5201-4803</t>
  </si>
  <si>
    <t>Volotão, Marcela (M)</t>
  </si>
  <si>
    <t>Marcela</t>
  </si>
  <si>
    <t>Intern</t>
  </si>
  <si>
    <t>UB16090</t>
  </si>
  <si>
    <t>msilvavolotao@dow.com</t>
  </si>
  <si>
    <t>https://www.dow.com/en-us/my-account.html?#/single-sim</t>
  </si>
  <si>
    <t>BEST</t>
  </si>
  <si>
    <t>CC</t>
  </si>
  <si>
    <t>CC0</t>
  </si>
  <si>
    <t>Subject</t>
  </si>
  <si>
    <t>Body</t>
  </si>
  <si>
    <t>Attachments</t>
  </si>
  <si>
    <t>IDName</t>
  </si>
  <si>
    <t>TemplateTeste</t>
  </si>
  <si>
    <t>Send To Mail</t>
  </si>
  <si>
    <t>felipebebetinho6@gmail.com</t>
  </si>
  <si>
    <t>Validação de preços - Missing Price - Wave 4</t>
  </si>
  <si>
    <t>Mails</t>
  </si>
  <si>
    <t>ONENOTE</t>
  </si>
  <si>
    <t>https://workspaces.bsnconnect.com/teams/LAACPMandConstruction-OTCTeam/_layouts/15/Doc.aspx?sourcedoc={09c46d60-e8b4-45da-8121-6ef640a1ac6b}&amp;action=edit&amp;wd=target%28Digital%20Checkpoint.one%7Ca133a6b7-56e9-470c-82b9-fc484501acb5%2FPautas%20para%20a%20reuni%C3%A3o%7C2db46329-c12d-4225-aa1a-3c03a5659c4c%2F%29&amp;wdorigin=NavigationUrl</t>
  </si>
  <si>
    <t>MAILS</t>
  </si>
  <si>
    <t>Speak</t>
  </si>
  <si>
    <t>Fui no mercado logo cedo, estava com uma vontade imensa de comer aquelas bombas de chocolate com doce de leite, sabe? Fui rapidinho que tinha que vir trabalhar logo mais, mas como calhou de ser aquele maldito dia em que o pessoal do serviço público recebe o VR, tinha uma fila da desgraça. Até tinha fila de dez unidades, mas acredita que até ela tava cheia? Desperdiçei uns 30 minutos da minha vida fictícia naquela desgraça pra pegar 4 karolenas, 6 médias e 100 gramas de muçarela.</t>
  </si>
  <si>
    <t>Mercado</t>
  </si>
  <si>
    <t>Estava na praia com a família em Santos, praia do José Menino perto na Urubuqueçaba e Emissário na divisa com São Vicente. Um belíssimo ponto para apreciar o pôr do Sol, e o Junior inventou de montar o slackline naquelas arvores que ficam na ponta do QM, então montamos nosso piquenique ali até de noite. Apesar do policiamento, a maresia fica forte na ponta daquelas pedras quando anoitece. Breu puro, facilita um pouco. Até deixei o pessoal lanchando e fui dar a minha corrida meramente cenográfica e solitária antes de ir pra casa, mas obviamente cansei em menos de cinco minutos e logo estava de volta. Preciso tentar mais vezes.</t>
  </si>
  <si>
    <t>Praia</t>
  </si>
  <si>
    <t>O dia foi ótimo e bastante reflexivo ontem. Logo após o trabalho, inventei de dar uma corrida aqui por perto, em um bairro de São Vicente onde tem uma maré sensacional que preenche toda a vista. Vira e mexe tem uns velhos trotando de manhã, mas como não sou desocupada não pude ter essa vista privilegiada deles nessa corrida durante o alvorescer. De noite, aquele belo cenário não vira nem espelho d'água, já que nem pra ter palafita aquele pântano serve. De noite, parece que estamos na ponta da Terra plana ou que o Universo acaba ali, é mó barato. Nada como uma corrida rápida pelas poéticas margens do sul do mundo onde Judas bateu seus doze mó las.</t>
  </si>
  <si>
    <t>Praça</t>
  </si>
  <si>
    <t>I went to the market early in the morning, I had a huge desire to eat those chocolate bombs with dulce de leche, you know? I was quick to come to work soon, but as it happened to be that damn day when public service personnel receive VR, there was a line of misfortune. There was even a queue of ten units, but can you believe that even it was full? I wasted about 30 minutes of my fictitious life in that misfortune to catch 4 karolenas, 6 medium ones and 100 grams of mozzarella.</t>
  </si>
  <si>
    <t>Fui al mercado temprano en la mañana, tenía muchas ganas de comer esas bombas de chocolate con dulce de leche, ¿sabes? Me apresuré a llegar pronto a trabajar, pero como resultó ser ese maldito día en que el personal de servicio público recibe realidad virtual, hubo una línea de desgracia. Incluso había una cola de diez unidades, pero ¿puedes creer que incluso estaba llena? Perdí unos 30 minutos de mi vida ficticia en esa desgracia para pescar 4 karolenas, 6 medianas y 100 gramos de mozzarella.</t>
  </si>
  <si>
    <t>Estaba en la playa con su familia en Santos, en la playa José Menino, cerca de Urubuqueçaba, y en Emissário, en la frontera con São Vicente. Un lugar precioso para disfrutar de la puesta de sol, y Junior inventó montar el slackline en esos árboles que están al final de la QM, así que montamos allí nuestro picnic hasta la noche. A pesar de la vigilancia, el aire marino es fuerte en la punta de esas rocas cuando cae la noche. Puro brea, lo hace un poco más fácil. Incluso dejé a la gente merendando y salí a correr meramente escenográfico y solitario antes de irme a casa, pero obviamente me cansé en menos de cinco minutos y pronto estaba de regreso. Necesito intentarlo más a menudo.</t>
  </si>
  <si>
    <t>He was on the beach with his family in Santos, José Menino beach near Urubuqueçaba and Emissário on the border with São Vicente. A beautiful spot to enjoy the sunset, and Junior invented to set up the slackline in those trees that are at the end of the QM, so we set up our picnic there until night. Despite the policing, the sea air is strong at the tip of those rocks when night falls. Pure pitch, it makes it a little easier. I even left the people having a snack and went for my merely scenographic and solitary run before going home, but obviously I got tired in less than five minutes and soon I was back. I need to try more often.</t>
  </si>
  <si>
    <t>The day was great and quite reflective yesterday. Right after work, I decided to go for a run nearby, in a neighborhood of São Vicente where there is a sensational tide that fills the entire view. Every now and then there are some old people trotting in the morning, but as I am not idle I could not have this privileged view of them in this race during dawn. At night, that beautiful scenery doesn't even turn into a reflecting pool, since that swamp is not even good for having stilts. At night, it seems that we are at the tip of the flat Earth or that the Universe ends there, it is very cheap. There is nothing like a quick race along the poetic southern shores of the world where Judas hit his twelve millstones.</t>
  </si>
  <si>
    <t>El día fue genial y bastante reflexivo ayer. Justo después del trabajo, decidí salir a correr cerca, en un barrio de São Vicente donde hay una marea sensacional que llena toda la vista. De vez en cuando hay algunos ancianos trotando por la mañana, pero como no estoy ocioso, no podría tener esta vista privilegiada de ellos en esta carrera durante el amanecer. Por la noche, ese hermoso paisaje ni siquiera se convierte en un espejo de agua, ya que ese pantano ni siquiera es bueno para tener pilotes. Por la noche, parece que estamos en la punta de la Tierra plana o que el Universo termina allí, es muy barato. No hay nada como una carrera rápida a lo largo de las poéticas costas del sur del mundo donde Judas golpeó sus doce piedras de molino.</t>
  </si>
  <si>
    <t>TALK</t>
  </si>
  <si>
    <t>Short common histories from our everyday's routine. Beta version</t>
  </si>
  <si>
    <t>Last Transaction:</t>
  </si>
  <si>
    <t>Ontem estava voltando mais tarde do centro de São Vicente por conta de umas compras no Shopping, quase único lugar da cidade que não fecha antes do pôr do Sol, e estava de bicicleta para aproveitar o elástico novo que comprei para o bagageiro. Passando a linha de VLT, observei dois suspeitos de bike passando do outro lado da rua lentamente e já imaginei o quanto tinha tomado na tarraqueta. Mas beleza, tentei até acelerar, mas eles estavam lá na frente e tentaram me parar jogando a bicicleta deles em cima da minha. Por sorte, tinha sacado uns dois segundos antes que a estratégia seria mais ou menos essa e fiz um S lindo para desviar. Quando passei razante para continuar do outro lado da rua, rezei mais que padre com dez anos de teologia. Preciso começar a andar com tazer, canivete ou alguma arma branca do tipo.</t>
  </si>
  <si>
    <t>Ayer volvía más tarde del centro de São Vicente por unas compras en el centro comercial, casi el único lugar de la ciudad que no cierra antes del atardecer, y me puse en bici para disfrutar del nuevo elástico que compré para el portaequipajes. Al pasar la línea del VLT, observé a dos sospechosos en bicicleta que pasaban lentamente por la calle y ya me imaginé cuánto me había llevado en la tarraqueta. Pero bueno, incluso traté de acelerar, pero ellos estaban allí al frente y trataron de detenerme tirando su bicicleta encima de la mía. Por suerte, había sacado un par de segundos antes de que la estrategia fuera más o menos eso e hice una hermosa S para esquivar. Cuando pasé para continuar al otro lado de la calle, recé más que un sacerdote con diez años de teología. Necesito empezar a caminar con una pistola eléctrica, una navaja o algún arma cuerpo a cuerpo de ese tipo.</t>
  </si>
  <si>
    <t>Yesterday I was returning later from the center of São Vicente because of some shopping at the mall, almost the only place in the city that doesn't close before sunset, and I was on my bike to enjoy the new elastic I bought for the luggage rack. Passing the VLT line, I observed two suspects on bikes passing slowly across the street and I already imagined how much I had taken in the tarraqueta. But okay, I even tried to accelerate, but they were there in front and tried to stop me by throwing their bike on top of mine. Luckily, I had served a couple of seconds before the strategy would be more or less that and I made a beautiful S to dodge. When I passed by to continue on the other side of the street, I prayed more than a priest with ten years of theology. I need to start walking with a tazer, a pocket knife or some melee weapon of the type.</t>
  </si>
  <si>
    <t>Cidade noturna</t>
  </si>
  <si>
    <t>Esses dias teve a corrida dos dez quilômetros da Tribuna em Santos, e queria participar por ser a última corrida do meu pai, que está tendo que parar por conta de um problema no joelho que devo herdar daqui a uns dez ou vinte anos. Ele começou a treinar bastante antes, e por mais que eu tivesse o plano de começar a treinar junto, não rolou de forma alguma. Procrastinei o máximo que pude. Uma semana antes, resolvi deixar o desespero entrar e treinei que nem doida três vezes. Nada muito efetivo, já que só terminei de fato os dez quilômetros na terceira tentativa, mas fazendo um tempo de incríveis 103 minutos. Aí tá. No dia, ele obviamente largou na frente e sumiu, e segui meu ritmo. Porém, ainda com a esperança de não perder para um coroa de 53 anos, resolvi deixar os pensamentos intrusivos entrarem no quilômetro 8, e arranquei como se não tivesse amanhã na expectativa de alcançá-lo. Não demorou muito a começar o processo de passar mal e dar ânsia, mas continuei mesmo assim já que faltava menos de um. Quando passei a linha de largada quase não aguentando mais, fui direto para o banheiro químico vomitar o café da manhã que nem tinha tomado, e quando saí vi ele do lado de fora, rindo da minha cara e falando que também fez mais ou menos isso na primeira vez. Perguntei se ele tinha acabado de chegar, com a expectativa de ter passado tanto ele que deu folga de uns cinco ou dez minutos até, mas óbvio que foi apenas ilusão. Ele correndo normalmente fez 47 minutos, e eu com esse sprint patético acabei fazendo 54 minutos mesmo. Acontece.</t>
  </si>
  <si>
    <t>Esporte</t>
  </si>
  <si>
    <t>These days there was the ten kilometer race of the Tribuna in Santos, and I wanted to participate because it was the last race of my father, who is having to stop because of a knee problem that I should inherit in about ten or twenty years. He started training a lot before, and as much as I had the plan to start training together, it didn't work at all. I procrastinated as much as I could. A week before, I decided to let despair in and trained like crazy three times. Nothing very effective, since I only really finished the ten kilometers on the third attempt, but making a time of an incredible 103 minutes. There you go. On the day, he obviously started in front and disappeared, and I followed my pace. However, still hoping not to lose to a 53-year-old crown, I decided to let the intrusive thoughts enter kilometer 8, and I set off as if I had no tomorrow in the expectation of reaching it. It didn't take long for the process of feeling sick and making me anxious to begin, but I continued anyway since there was less than one left. When I passed the starting line almost not taking it anymore, I went straight to the chemical toilet to vomit the breakfast I hadn't even had, and when I left I saw him outside, laughing in my face and saying that he also did more or less that the first time. I asked him if he had just arrived, expecting to have passed him so much that he gave him a break of about five or ten minutes, but obviously it was just an illusion. He ran normally for 47 minutes, and with this pathetic sprint I ended up doing 54 minutes. Happens.</t>
  </si>
  <si>
    <t>En estos días había la carrera de diez kilómetros de la Tribuna en Santos, y yo quise participar porque era la última carrera de mi padre, que está teniendo que parar por un problema de rodilla que yo heredará en unos diez o veinte años. Empezó a entrenar mucho antes, y por mucho que yo tenía el plan de empezar a entrenar juntos, no funcionó en absoluto. Procrastiné todo lo que pude. Una semana antes, decidí dejar entrar la desesperación y entrené como un loco tres veces. Nada muy efectivo, ya que solo terminé realmente los diez kilómetros en el tercer intento, pero haciendo un tiempo de unos increíbles 103 minutos. Aquí tienes. Ese día, obviamente empezó delante y desapareció, y yo seguí mi ritmo. Sin embargo, aún con la esperanza de no perder ante una corona de 53 años, decidí dejar que los pensamientos intrusivos entraran en el kilómetro 8, y me puse en marcha como si no tuviera mañana con la expectativa de alcanzarlo. No pasó mucho tiempo para que comenzara el proceso de sentirme mal y ponerme ansiosa, pero continué de todos modos ya que quedaba menos de uno. Cuando pasé la línea de salida casi no aguantando más, fui directo al baño químico a vomitar el desayuno que ni siquiera había tomado, y cuando salí lo vi fuera, riéndose en mi cara y diciendo que él también hizo más o menos eso la primera vez. Le pregunté si acababa de llegar, esperando haberlo adelantado tanto que le dio un descanso de unos cinco o diez minutos, pero obviamente era solo una ilusión. Corrió normalmente durante 47 minutos, y con este patético sprint terminé haciendo 54 minutos. Sucede.</t>
  </si>
  <si>
    <t>Esses dias estava para fazer um concurso para escrevente do Tribunal de Justiça e tinha um esquema parecido com o do Enem, com várias escolas diferentes e o portão abrindo meio dia para fechar uma hora. Já vi que não estava em um dia muito legal quando não achava o RG de forma alguma, e tampouco a carteira de motorista meramente cenográfica de quando tirei a habilitação sete anos atrás para nunca mais tocar em um volante de novo depois. Acontece. Pequei o documento do conselho de química mesmo, o CRQ que tenho graças aos cursos aleatórios de técnico em química e operador de processos químicos e petroquímicos que fiz e acabou menos útil que a habilitação até hoje no fim das contas, mas mesmo assim melhor que nada. Quando cheguei, faltava uns dez minutos para fechar o portão, mas como tinha visto errado o número do colégio, óbvio que acabei indo para outro colégio naquela mesma avenida gigantesca. Beleza. Chegando, não queriam liberar nem a pau esse documento porque disseram só poder RG e pronto. Após quase ser expulsa do edifício e tendo que escalar o problema por incompetência do funcionarismo a disposição do concurso, enfim consegui entrar com o CRQ na sala e fazer o concurso. E tudo isso para tirar 83 de 100 e ver o concurso ter uma nota de corte de incríveis 86 de 100. Não deu nem pra fila de espera, de tanta gente que tinha.</t>
  </si>
  <si>
    <t>Cidade diurna</t>
  </si>
  <si>
    <t>En estos días estaba a punto de presentarme a un concurso para secretario del Tribunal de Justicia y había un esquema similar al de Enem, con varias escuelas diferentes y la puerta se abría al mediodía para cerrar una hora. He visto que no fue un día muy agradable en el que no pude encontrar el DNI en absoluto, ni el carné de conducir meramente escenográfico cuando me saqué el carné hace siete años para no volver a tocar un volante más tarde. Sucede. Tomé el documento del consejo de química, el CRQ que tengo gracias a los cursos aleatorios de técnico químico y operador de procesos químicos y petroquímicos que tomé y terminé siendo menos útil que la calificación hasta hoy al final, pero aún así mejor que nada. Cuando llegué, quedaban unos diez minutos para cerrar la puerta, pero como había visto mal el número de la escuela, obviamente terminé yendo a otra escuela en esa misma avenida gigantesca. Belleza. Cuando llegaron, no quisieron entregar este documento porque dijeron que solo podían tener identificación y eso es todo. Después de casi ser expulsado del edificio y tener que escalar el problema debido a la incompetencia del funcionario a disposición de la competencia, finalmente logré ingresar a la sala con el CRQ y participar en la competencia. Y todo esto para obtener 83 sobre 100 y ver que el concurso tiene una puntuación de corte de un increíble 86 sobre 100. Ni siquiera había suficiente para la fila de espera, había tanta gente.</t>
  </si>
  <si>
    <t>These days I was about to take a contest for clerk at the Court of Justice and there was a scheme similar to that of Enem, with several different schools and the gate opening at noon to close an hour. I've seen that it wasn't a very nice day when I couldn't find the ID at all, nor the merely scenographic driver's license when I got my license seven years ago never to touch a steering wheel again later. Happens. I took the document of the chemistry council, the CRQ that I have thanks to the random courses of chemical technician and chemical and petrochemical process operator that I took and ended up less useful than the qualification until today in the end, but still better than nothing. When I arrived, there were about ten minutes left to close the gate, but as I had seen the school number wrong, obviously I ended up going to another school on that same gigantic avenue. Beauty. When they arrived, they didn't want to release this document because they said they could only have ID and that's it. After almost being expelled from the building and having to escalate the problem due to the incompetence of the civil servant at the disposal of the competition, I finally managed to enter the room with the CRQ and take the competition. And all this to get 83 out of 100 and see the contest have a cutoff score of an incredible 86 out of 100. There wasn't even enough for the waiting line, there were so many people.</t>
  </si>
  <si>
    <t>https://workspaces.bsnconnect.com/sites/BEST/SitePages/My%20Requests.aspx?CT=1728305742083&amp;OR=OWA-NT-Mail&amp;CID=1dd9ac89-10bd-802a-72d7-5aaf328618eb</t>
  </si>
  <si>
    <t>Reynoso, Armando (A)</t>
  </si>
  <si>
    <t>Armando</t>
  </si>
  <si>
    <t>U530224</t>
  </si>
  <si>
    <t>Senior Customer Manager</t>
  </si>
  <si>
    <t>areynoso@dow.com</t>
  </si>
  <si>
    <t>dynamics</t>
  </si>
  <si>
    <t>defaults</t>
  </si>
  <si>
    <t>A1</t>
  </si>
  <si>
    <t>https://stackoverflow.com/questions/41570359/how-can-i-convert-a-py-to-exe-for-python</t>
  </si>
  <si>
    <t>PYTOEXE</t>
  </si>
  <si>
    <t>MOVING</t>
  </si>
  <si>
    <t>C:\Users\NE20119\OneDrive - The Dow Chemical Company\Desktop\Backups\Digital\Internal files\Tools\Executables\Production\exe.win-amd64-3.12\Production.exe</t>
  </si>
  <si>
    <t>SCENARIOS</t>
  </si>
  <si>
    <t>C:\Users\NE20119\OneDrive - The Dow Chemical Company\Desktop\Backups\Digital\Internal files\Tools\Executables\Alwaysmoving\exe.win-amd64-3.12\alwaysmoving.exe</t>
  </si>
  <si>
    <t>Tables</t>
  </si>
  <si>
    <t>C:\Users\NE20119\OneDrive - The Dow Chemical Company\Desktop\Backups\Digital\Internal files\Tools\Executables\Materials\exe.win-amd64-3.12\Materials.exe</t>
  </si>
  <si>
    <t>COPILOT</t>
  </si>
  <si>
    <t>https://copilot.cloud.microsoft/?fromcode=cmc&amp;redirectid=75BC5104AC3C4B5D890A8EC35FAC3334&amp;auth=2</t>
  </si>
  <si>
    <t>Entry image</t>
  </si>
  <si>
    <t>SEXTOW-B.png</t>
  </si>
  <si>
    <t>Chance</t>
  </si>
  <si>
    <t>SEXTOW-A.png</t>
  </si>
  <si>
    <t>SEXTOW-SPECIAL1.png</t>
  </si>
  <si>
    <t>Common</t>
  </si>
  <si>
    <t>Background</t>
  </si>
  <si>
    <t>SEXTOW-SPECIAL2.png</t>
  </si>
  <si>
    <t>Order_detail</t>
  </si>
  <si>
    <t>https://myoffice.bsnconnect.com/personal/ub01024_dow_com/Documents/Improvement/Digital/Assessments/P2X_Entec</t>
  </si>
  <si>
    <t>Entec Scenarios</t>
  </si>
  <si>
    <t>Phrase</t>
  </si>
  <si>
    <t>Saltatio cum bufo aurum ad gaudium deorum</t>
  </si>
  <si>
    <t>Patriam charitatem et libertatem docui</t>
  </si>
  <si>
    <t>Non dvcor, dvco</t>
  </si>
  <si>
    <t>Memento mori</t>
  </si>
  <si>
    <t>Carpe diem</t>
  </si>
  <si>
    <t>Vini, vidi, vici</t>
  </si>
  <si>
    <t>Alea iacta est</t>
  </si>
  <si>
    <t>Tempus fugit</t>
  </si>
  <si>
    <t>In vino veritas</t>
  </si>
  <si>
    <t>Per aspera ad astra</t>
  </si>
  <si>
    <t>Fortuna audaces iuvat</t>
  </si>
  <si>
    <t>Si vis pacem, para bellum</t>
  </si>
  <si>
    <t>Dum spiro, spero</t>
  </si>
  <si>
    <t>Audentes fortuna iuvat</t>
  </si>
  <si>
    <t>Errare humanum est</t>
  </si>
  <si>
    <t>Acta non verba</t>
  </si>
  <si>
    <t>Nullum crimen sine lege</t>
  </si>
  <si>
    <t>Sic transit gloria mundi</t>
  </si>
  <si>
    <t>Faber est suae quisque fortunae</t>
  </si>
  <si>
    <t>In hoc signo vinces</t>
  </si>
  <si>
    <t>Labor omnia vincit</t>
  </si>
  <si>
    <t>Mens sana in corpore sano</t>
  </si>
  <si>
    <t>Ad infinitum</t>
  </si>
  <si>
    <t>Ex nihilo nihil fit</t>
  </si>
  <si>
    <t>Et tu, Brute?</t>
  </si>
  <si>
    <t>In absentia lucis, tenebrae vincunt</t>
  </si>
  <si>
    <t>Nunc est bibendum</t>
  </si>
  <si>
    <t>De gustibus non est disputandum</t>
  </si>
  <si>
    <t>Nemo me impune lacessit</t>
  </si>
  <si>
    <t>Homo homini lupus</t>
  </si>
  <si>
    <t>Quid quo pro</t>
  </si>
  <si>
    <t>Tabula rasa</t>
  </si>
  <si>
    <t>Caveat emptor</t>
  </si>
  <si>
    <t>Amicus certus in re incerta cernitur</t>
  </si>
  <si>
    <t>Deux ex machina</t>
  </si>
  <si>
    <t>Ad nauseam</t>
  </si>
  <si>
    <t>Verba volant, scripta manent</t>
  </si>
  <si>
    <t>E pluribus unum</t>
  </si>
  <si>
    <t>Magnum opus</t>
  </si>
  <si>
    <t>Carpe noctem</t>
  </si>
  <si>
    <t>Veritas vos liberalit</t>
  </si>
  <si>
    <t>Vivat, crescat, floreat</t>
  </si>
  <si>
    <t>Vincit qui patitur</t>
  </si>
  <si>
    <t>Mutatis mutandis</t>
  </si>
  <si>
    <t>Ad astra</t>
  </si>
  <si>
    <t>Aquila non capit muscas</t>
  </si>
  <si>
    <t>Audemus jura nostra defendere</t>
  </si>
  <si>
    <t>Ars longa, vita brevis</t>
  </si>
  <si>
    <t>Beati pauperes spiritu</t>
  </si>
  <si>
    <t>Bene qui latuit, bene vixit</t>
  </si>
  <si>
    <t>Bis dat qui cito dat</t>
  </si>
  <si>
    <t>Caelum non animun mutant qui trans mare currunt</t>
  </si>
  <si>
    <t>Caritas omnia vincit</t>
  </si>
  <si>
    <t>Caveat lector</t>
  </si>
  <si>
    <t>Concordia parvae res crescunt</t>
  </si>
  <si>
    <t>Consuetudo est altera natura</t>
  </si>
  <si>
    <t>Corruptio optimi pessima</t>
  </si>
  <si>
    <t>Difficile est tenere quae acceperis nisi</t>
  </si>
  <si>
    <t>Diligentia maximum etiam mediocris ingeni subsidium</t>
  </si>
  <si>
    <t>Disciplina praesidium civitatis</t>
  </si>
  <si>
    <t>Divide et impera</t>
  </si>
  <si>
    <t>Docendo discimus</t>
  </si>
  <si>
    <t>Dulce bellum inexpertis</t>
  </si>
  <si>
    <t>Dum inter homines sumus, colamus humanitatem</t>
  </si>
  <si>
    <t>Dum vitant stulti vitia, in contraria currunt</t>
  </si>
  <si>
    <t>Exempla trahunt</t>
  </si>
  <si>
    <t>Fac fortia et patere</t>
  </si>
  <si>
    <t>Facilius per partes in cognitionem totius adducimur</t>
  </si>
  <si>
    <t>Felix qui potuit rerum cognoscere causas</t>
  </si>
  <si>
    <t>Fere lebenter homines id quod volunt credunt</t>
  </si>
  <si>
    <t>Fide, sed cui vide</t>
  </si>
  <si>
    <t>Fiat iustitia, ruat caelum</t>
  </si>
  <si>
    <t>Finis coronat opus</t>
  </si>
  <si>
    <t>Fortitier in re, suaviter in modo</t>
  </si>
  <si>
    <t>Fortuna fortes adiuvat</t>
  </si>
  <si>
    <t>Gens una sumus</t>
  </si>
  <si>
    <t>Hannibal ad portas</t>
  </si>
  <si>
    <t>Historia magistra vitae</t>
  </si>
  <si>
    <t>Homo doctus in se semper divitias habet</t>
  </si>
  <si>
    <t>Ignorantia legis neminem excusat</t>
  </si>
  <si>
    <t>In pace leones, in proelio cervi</t>
  </si>
  <si>
    <t>In utrumque paratus</t>
  </si>
  <si>
    <t>Incepto ne desistam</t>
  </si>
  <si>
    <t>Intelligenti pauca</t>
  </si>
  <si>
    <t>Ipsa scientia potestas est</t>
  </si>
  <si>
    <t>Laborare est orare</t>
  </si>
  <si>
    <t>Leges sine moribus vanae</t>
  </si>
  <si>
    <t>Manus manum lavat</t>
  </si>
  <si>
    <t>Mater artium necessitas</t>
  </si>
  <si>
    <t>Meliora sperare</t>
  </si>
  <si>
    <t>Memento vivere</t>
  </si>
  <si>
    <t>Mens agitat molem</t>
  </si>
  <si>
    <t>Minima maxima sunt</t>
  </si>
  <si>
    <t>Mors certa, hora incerta</t>
  </si>
  <si>
    <t>Natura non facit saltus</t>
  </si>
  <si>
    <t>Nil desperandum</t>
  </si>
  <si>
    <t>Nil mortalibus ardui est</t>
  </si>
  <si>
    <t>Non multa, sed multum</t>
  </si>
  <si>
    <t>Non scholae, sed vitae discimus</t>
  </si>
  <si>
    <t>Nosce te ipsum</t>
  </si>
  <si>
    <t>Nulla tenaci invia est via</t>
  </si>
  <si>
    <t>Panem et circenses</t>
  </si>
  <si>
    <t>Parva scintilla saepe nagnam flamam</t>
  </si>
  <si>
    <t>Per angusta ad augusta</t>
  </si>
  <si>
    <t>Per ardua ad astra</t>
  </si>
  <si>
    <t>Peregrinatio animi causa</t>
  </si>
  <si>
    <t>Post hoc, ergo propter hoc</t>
  </si>
  <si>
    <t>Primus enter pares</t>
  </si>
  <si>
    <t>Quae nocent, docent</t>
  </si>
  <si>
    <t>Qui audet, adipiscitur</t>
  </si>
  <si>
    <t>Qui desiderat pacem, praeparet bellum</t>
  </si>
  <si>
    <t>Qui tacet consentire videtur</t>
  </si>
  <si>
    <t>Quidquid latine dictum sit altum videtur</t>
  </si>
  <si>
    <t>Quis custodiet ipsos custodes?</t>
  </si>
  <si>
    <t>Repetitio est mater studiorum</t>
  </si>
  <si>
    <t>Sapere aude</t>
  </si>
  <si>
    <t>Semper fidelis</t>
  </si>
  <si>
    <t>Sic parvis magna</t>
  </si>
  <si>
    <t>Sic semper evello mortem tyrannis</t>
  </si>
  <si>
    <t>Silentium est aureum</t>
  </si>
  <si>
    <t>Tempora mutantur, et nos mutamur in illis</t>
  </si>
  <si>
    <t>Ab ovo usque ad mala</t>
  </si>
  <si>
    <t>Ad meliora</t>
  </si>
  <si>
    <t>Aequam memento rebus in arduis servare</t>
  </si>
  <si>
    <t>Age quod agis</t>
  </si>
  <si>
    <t>Amor caecus</t>
  </si>
  <si>
    <t>Astra inclinant, sed non obligant</t>
  </si>
  <si>
    <t>Aut viam inveniam aut faciam</t>
  </si>
  <si>
    <t>Bene legere saecla vincere</t>
  </si>
  <si>
    <t>Caritas abundat</t>
  </si>
  <si>
    <t>Cedant arma togae</t>
  </si>
  <si>
    <t>Consilio et animis</t>
  </si>
  <si>
    <t>Cras amet qui numquam amavit, quique amavit, cras amet</t>
  </si>
  <si>
    <t>Cuique suum</t>
  </si>
  <si>
    <t>De mortuis nihil nisi bonum</t>
  </si>
  <si>
    <t>Dictum sapienti sat est</t>
  </si>
  <si>
    <t>Diligentia quam in suis</t>
  </si>
  <si>
    <t>Disce quasi semper victurus, vive quasi cras moriturus</t>
  </si>
  <si>
    <t>Durate et vosmet rebus servate secundis</t>
  </si>
  <si>
    <t>E fructu arbor cognoscitur</t>
  </si>
  <si>
    <t>Ex scientia tridens</t>
  </si>
  <si>
    <t>Ex umbra in solem</t>
  </si>
  <si>
    <t>Fac et spera</t>
  </si>
  <si>
    <t>Facilis descensus Averno</t>
  </si>
  <si>
    <t>Facta, non verba</t>
  </si>
  <si>
    <t>Fama volat</t>
  </si>
  <si>
    <t>Fluctuat nec mergitur</t>
  </si>
  <si>
    <t>Fortuna caeca est</t>
  </si>
  <si>
    <t>Gutta cavat lapidem</t>
  </si>
  <si>
    <t>Hic et nunc</t>
  </si>
  <si>
    <t>Ignis aurum probat</t>
  </si>
  <si>
    <t>Coniunctis viribus</t>
  </si>
  <si>
    <t>Cuius regio, eius religio</t>
  </si>
  <si>
    <t>Ex aequo et bono</t>
  </si>
  <si>
    <t>Facilitas difficultas decus est</t>
  </si>
  <si>
    <t>Fama semper vivit</t>
  </si>
  <si>
    <t>Fortuna vitrea est</t>
  </si>
  <si>
    <t>Habemus consilium</t>
  </si>
  <si>
    <t>In media res</t>
  </si>
  <si>
    <t>In varietate concordia</t>
  </si>
  <si>
    <t>Iustitia omnibus</t>
  </si>
  <si>
    <t>Libertas perfundet omnia luce</t>
  </si>
  <si>
    <t>Magna est vis consuetudinis</t>
  </si>
  <si>
    <t>Mala tempora currunt</t>
  </si>
  <si>
    <t>Nihil novi sub sole</t>
  </si>
  <si>
    <t>Nulla poena sine lege</t>
  </si>
  <si>
    <t>Omnes viae Romam ducunt</t>
  </si>
  <si>
    <t>Pacta sunt servanda</t>
  </si>
  <si>
    <t>Par in parem imperium non habet</t>
  </si>
  <si>
    <t>Pro forma</t>
  </si>
  <si>
    <t>Rebus sic stantibus</t>
  </si>
  <si>
    <t>Salus populi suprema lex esto</t>
  </si>
  <si>
    <t>Non sine qua non</t>
  </si>
  <si>
    <t>Terra incognita</t>
  </si>
  <si>
    <t>Timeo Danaos et dona ferentes</t>
  </si>
  <si>
    <t>Unus pro omnibus, omnes pro uno</t>
  </si>
  <si>
    <t>Urbi et orbi</t>
  </si>
  <si>
    <t>Uti possidetis</t>
  </si>
  <si>
    <t>Virtus unita fortior</t>
  </si>
  <si>
    <t>Vox populi, vox Dei</t>
  </si>
  <si>
    <t>Vulgus vult decipi</t>
  </si>
  <si>
    <t>Vultus est index animi</t>
  </si>
  <si>
    <t>Ars est celare artem</t>
  </si>
  <si>
    <t>Ars sine scientia nihil est</t>
  </si>
  <si>
    <t>Beatus homo qui invenit sapientiam</t>
  </si>
  <si>
    <t>Brevitas delectat</t>
  </si>
  <si>
    <t>Cacoethes scribendi</t>
  </si>
  <si>
    <t>Carmina non dant panem</t>
  </si>
  <si>
    <t>Concordia discors</t>
  </si>
  <si>
    <t>Dictum factum</t>
  </si>
  <si>
    <t>Dulce et utile</t>
  </si>
  <si>
    <t>Ergo sum qui sum</t>
  </si>
  <si>
    <t>Esse quam videri</t>
  </si>
  <si>
    <t>Festina lente</t>
  </si>
  <si>
    <t>Genius loci</t>
  </si>
  <si>
    <t>Homo sum, humani nihil a me alienum puto</t>
  </si>
  <si>
    <t>Multum in parvo</t>
  </si>
  <si>
    <t>Nulla dies sine linea</t>
  </si>
  <si>
    <t>Simul stabunt vel simul cadent</t>
  </si>
  <si>
    <t>Stat Roma pristina nomine, nomina nuda tenemus</t>
  </si>
  <si>
    <t>Contraria contrariis curantur</t>
  </si>
  <si>
    <t>Habemus papam</t>
  </si>
  <si>
    <t>Hypotheses non fingo</t>
  </si>
  <si>
    <t>Magnum modus operandi et status quo</t>
  </si>
  <si>
    <t>Reductio ad absurdum</t>
  </si>
  <si>
    <t>Res non cogitans et extensa, nihil semper idem</t>
  </si>
  <si>
    <t>Dubito, ergo cogito, ergo sum</t>
  </si>
  <si>
    <t>Scio me nihil scire</t>
  </si>
  <si>
    <t>Omnia mutantur, nihil inherit</t>
  </si>
  <si>
    <t>Ubi dubium ibi libertas</t>
  </si>
  <si>
    <t>Ubi fumus, ibi ignis</t>
  </si>
  <si>
    <t>Fata viam invenient</t>
  </si>
  <si>
    <t>Quid est veritas?</t>
  </si>
  <si>
    <t>Last Entry</t>
  </si>
  <si>
    <t>UB15485</t>
  </si>
  <si>
    <t>da Silva, Letícia (LH)</t>
  </si>
  <si>
    <t>ldasilva10@dow.com</t>
  </si>
  <si>
    <t>55 11 5188-9429</t>
  </si>
  <si>
    <t>SEXTOW-C.png</t>
  </si>
  <si>
    <t>Segue abaixo tabela com Missing Prices: &lt;br&gt;&lt;br&gt;#Table1#&lt;br&gt;&lt;br&gt;E texto teste para ver se funciona a segunda tabela&lt;br&gt;&lt;br&gt;#Table2#&lt;br&gt;&lt;br&gt;</t>
  </si>
  <si>
    <t>MAIL</t>
  </si>
  <si>
    <t>Send automatic mails through dinamic presets</t>
  </si>
  <si>
    <t>[Preset ID or ID Name]</t>
  </si>
  <si>
    <t>key</t>
  </si>
  <si>
    <t>user</t>
  </si>
  <si>
    <t>SEXTOW-D.png</t>
  </si>
  <si>
    <t>SEXTOW-E.png</t>
  </si>
  <si>
    <t>SEXTOW-SPECIAL3.png</t>
  </si>
  <si>
    <t>SEXTOW-F.png</t>
  </si>
  <si>
    <t>SEXTOW-G.png</t>
  </si>
  <si>
    <t>SEXTOW-H.png</t>
  </si>
  <si>
    <t>SEXTOW-I.png</t>
  </si>
  <si>
    <t>SEXTOW-J.png</t>
  </si>
  <si>
    <t>SEXTOW-SPECIAL4.png</t>
  </si>
  <si>
    <t>SEXTOW-SPECIAL5.png</t>
  </si>
  <si>
    <t>SEXTOW-SPECIAL6.png</t>
  </si>
  <si>
    <t>SEXTOW-SPECIAL7.png</t>
  </si>
  <si>
    <t>SEXTOW-SPECIAL8.png</t>
  </si>
  <si>
    <t>SEXTOW-SPECIAL9.png</t>
  </si>
  <si>
    <t>SEXTOW-K.png</t>
  </si>
  <si>
    <t>SEXTOW-L.png</t>
  </si>
  <si>
    <t>SEXTOW-M.png</t>
  </si>
  <si>
    <t>SEXTOW-N.png</t>
  </si>
  <si>
    <t>SEXTOW-O.png</t>
  </si>
  <si>
    <t>SEXTOW-P.png</t>
  </si>
  <si>
    <t>Last Subtransaction:</t>
  </si>
  <si>
    <t>Opening:</t>
  </si>
  <si>
    <t>TRANSACTIONS</t>
  </si>
  <si>
    <t>Show or hide transactions menu</t>
  </si>
  <si>
    <t>[Optional True or False]</t>
  </si>
  <si>
    <t>QUIT</t>
  </si>
  <si>
    <t>External Sheet</t>
  </si>
  <si>
    <t>Font1</t>
  </si>
  <si>
    <t>Font2</t>
  </si>
  <si>
    <t>TempBlock:</t>
  </si>
  <si>
    <t>TempBlockReason:</t>
  </si>
  <si>
    <t>consecutive wrong password attempts</t>
  </si>
  <si>
    <t>Entec Internal</t>
  </si>
  <si>
    <t>https://myoffice.bsnconnect.com/personal/ne20119_dow_com/Documents/Desktop/Backups/Digital/Internal files/Tools/Info</t>
  </si>
  <si>
    <t>SendTo.Email</t>
  </si>
  <si>
    <t>SendTo.IdentifyAs</t>
  </si>
  <si>
    <t>NovoCadastro</t>
  </si>
  <si>
    <t>#Dyn2#</t>
  </si>
  <si>
    <t>Novo cadastro - SAP&amp;Excel Tools for Office Workflows</t>
  </si>
  <si>
    <t>class</t>
  </si>
  <si>
    <t>static</t>
  </si>
  <si>
    <t>Autosend</t>
  </si>
  <si>
    <t>Multiples</t>
  </si>
  <si>
    <t>{name:Table1;local:Entec Internal;array:B:H;filters:(Material Name*=PE)*((Incoterms=CPT)*(Sales Organization&lt;&gt;233)*((Resultado teste*&lt;&gt;Spot)*(Resultado teste&lt;&gt;*Out of scope)))};{name:Table2;local:Entec Internal;array:B1:H12,B20:H21}</t>
  </si>
  <si>
    <t>field</t>
  </si>
  <si>
    <t>classID</t>
  </si>
  <si>
    <t>SendTo</t>
  </si>
  <si>
    <t>IdentifyAs</t>
  </si>
  <si>
    <t>BodyPT-BR</t>
  </si>
  <si>
    <t>BodyES-ES</t>
  </si>
  <si>
    <t>Segue abajo la tabla com los cenarios sin precio: &lt;br&gt;&lt;br&gt;#Table1#&lt;br&gt;&lt;br&gt;Y texto teste para ver comó funciona la segunda tabla&lt;br&gt;&lt;br&gt;#Table2#&lt;br&gt;&lt;br&gt;</t>
  </si>
  <si>
    <t>Nuevo registro de usuario - SAP&amp;Excel Tools for Office Workflows</t>
  </si>
  <si>
    <t>New user - SAP&amp;Excel Tools for Office Workflows</t>
  </si>
  <si>
    <t>User.Email</t>
  </si>
  <si>
    <t>frocha@dow.com;jdasilva21@dow.com</t>
  </si>
  <si>
    <t>#User.Email#</t>
  </si>
  <si>
    <t>SendTo.AccessLevel</t>
  </si>
  <si>
    <t>AccessLevel</t>
  </si>
  <si>
    <t>SendTo.Backup</t>
  </si>
  <si>
    <t>SendTo.Business</t>
  </si>
  <si>
    <t>SendTo.Current</t>
  </si>
  <si>
    <t>SendTo.DateFormat</t>
  </si>
  <si>
    <t>DateFormat</t>
  </si>
  <si>
    <t>SendTo.Department</t>
  </si>
  <si>
    <t>SendTo.Functions</t>
  </si>
  <si>
    <t>SendTo.IndexNo</t>
  </si>
  <si>
    <t>IndexNo</t>
  </si>
  <si>
    <t>SendTo.Kind</t>
  </si>
  <si>
    <t>SendTo.Language</t>
  </si>
  <si>
    <t>SendTo.LastEntry</t>
  </si>
  <si>
    <t>LastEntry</t>
  </si>
  <si>
    <t>SendTo.Location</t>
  </si>
  <si>
    <t>SendTo.Login</t>
  </si>
  <si>
    <t>SendTo.Phone</t>
  </si>
  <si>
    <t>Phone</t>
  </si>
  <si>
    <t>SendTo.Sex</t>
  </si>
  <si>
    <t>Sex</t>
  </si>
  <si>
    <t>SendTo.TeamsName</t>
  </si>
  <si>
    <t>TeamsName</t>
  </si>
  <si>
    <t>CC.AccessLevel</t>
  </si>
  <si>
    <t>CC.Backup</t>
  </si>
  <si>
    <t>CC.Business</t>
  </si>
  <si>
    <t>CC.Current</t>
  </si>
  <si>
    <t>CC.DateFormat</t>
  </si>
  <si>
    <t>CC.Department</t>
  </si>
  <si>
    <t>CC.Email</t>
  </si>
  <si>
    <t>CC.Functions</t>
  </si>
  <si>
    <t>CC.IdentifyAs</t>
  </si>
  <si>
    <t>CC.IndexNo</t>
  </si>
  <si>
    <t>CC.Kind</t>
  </si>
  <si>
    <t>CC.Language</t>
  </si>
  <si>
    <t>CC.LastEntry</t>
  </si>
  <si>
    <t>CC.Location</t>
  </si>
  <si>
    <t>CC.Login</t>
  </si>
  <si>
    <t>CC.Phone</t>
  </si>
  <si>
    <t>CC.Sex</t>
  </si>
  <si>
    <t>CC.TeamsName</t>
  </si>
  <si>
    <t>CC0.AccessLevel</t>
  </si>
  <si>
    <t>CC0.Backup</t>
  </si>
  <si>
    <t>CC0.Business</t>
  </si>
  <si>
    <t>CC0.Current</t>
  </si>
  <si>
    <t>CC0.DateFormat</t>
  </si>
  <si>
    <t>CC0.Department</t>
  </si>
  <si>
    <t>CC0.Email</t>
  </si>
  <si>
    <t>CC0.Functions</t>
  </si>
  <si>
    <t>CC0.IdentifyAs</t>
  </si>
  <si>
    <t>CC0.IndexNo</t>
  </si>
  <si>
    <t>CC0.Kind</t>
  </si>
  <si>
    <t>CC0.Language</t>
  </si>
  <si>
    <t>CC0.LastEntry</t>
  </si>
  <si>
    <t>CC0.Location</t>
  </si>
  <si>
    <t>CC0.Login</t>
  </si>
  <si>
    <t>CC0.Phone</t>
  </si>
  <si>
    <t>CC0.Sex</t>
  </si>
  <si>
    <t>CC0.TeamsName</t>
  </si>
  <si>
    <t>User.AccessLevel</t>
  </si>
  <si>
    <t>User.Backup</t>
  </si>
  <si>
    <t>User.Business</t>
  </si>
  <si>
    <t>User.Current</t>
  </si>
  <si>
    <t>User.DateFormat</t>
  </si>
  <si>
    <t>User.Department</t>
  </si>
  <si>
    <t>User.Functions</t>
  </si>
  <si>
    <t>User.IdentifyAs</t>
  </si>
  <si>
    <t>User.IndexNo</t>
  </si>
  <si>
    <t>User.Kind</t>
  </si>
  <si>
    <t>User.Language</t>
  </si>
  <si>
    <t>User.LastEntry</t>
  </si>
  <si>
    <t>User.Location</t>
  </si>
  <si>
    <t>User.Login</t>
  </si>
  <si>
    <t>User.Phone</t>
  </si>
  <si>
    <t>User.Sex</t>
  </si>
  <si>
    <t>User.TeamsName</t>
  </si>
  <si>
    <t>dynamicUser.Email</t>
  </si>
  <si>
    <t>Images</t>
  </si>
  <si>
    <t>{key:DowSite;name:link to Dow website;url:www.dow.com;height=50};{key:Intranet;name:link to Dow intranet;url:https://dowhome.dow.com/}</t>
  </si>
  <si>
    <t>{key:SextowLogo;source:https://myoffice.bsnconnect.com/personal/ne20119_dow_com/Documents/Desktop/Backups/Digital/Internal%20files/Tools/Images/Design/SEXTOW-A.png;link:www.dow.com;height:50};{key:Intranet;name:link to Dow intranet;url:https://dowhome.dow.com/}</t>
  </si>
  <si>
    <t>#SextowLogo#&lt;br&gt;Hello, #SendTo.IdentifyAs#! Are you fine?&lt;br&gt;&lt;br&gt;Follow below the table with the Missing Prices: &lt;br&gt;&lt;br&gt;#Table1#&lt;br&gt;&lt;br&gt;And a sample text to see the way a second table would work&lt;br&gt;&lt;br&gt;#Table2#&lt;br&gt;&lt;br&gt;</t>
  </si>
  <si>
    <t>worksheet</t>
  </si>
  <si>
    <t>MainName</t>
  </si>
  <si>
    <t>Comentarios</t>
  </si>
  <si>
    <t>Folha</t>
  </si>
  <si>
    <t>HeaderRow</t>
  </si>
  <si>
    <t>HistoryName</t>
  </si>
  <si>
    <t>IndexName</t>
  </si>
  <si>
    <t>IndexNumber</t>
  </si>
  <si>
    <t>InitName</t>
  </si>
  <si>
    <t>Sht</t>
  </si>
  <si>
    <t>TableRange</t>
  </si>
  <si>
    <t>Types</t>
  </si>
  <si>
    <t>wksApplication</t>
  </si>
  <si>
    <t>Source.File</t>
  </si>
  <si>
    <t>Source.Comments</t>
  </si>
  <si>
    <t>Source.Extension</t>
  </si>
  <si>
    <t>Source.Folder</t>
  </si>
  <si>
    <t>Source.SheetName</t>
  </si>
  <si>
    <t>Source.HeaderRow</t>
  </si>
  <si>
    <t>Source.HistoryName</t>
  </si>
  <si>
    <t>Source.IndexName</t>
  </si>
  <si>
    <t>Source.IndexNumber</t>
  </si>
  <si>
    <t>Source.InitName</t>
  </si>
  <si>
    <t>Source.MainName</t>
  </si>
  <si>
    <t>Source.TableName</t>
  </si>
  <si>
    <t>Source.TableRange</t>
  </si>
  <si>
    <t>Destiny.SheetName</t>
  </si>
  <si>
    <t>Destiny.HeaderRow</t>
  </si>
  <si>
    <t>Destiny.HistoryName</t>
  </si>
  <si>
    <t>Destiny.IndexName</t>
  </si>
  <si>
    <t>Destiny.IndexNumber</t>
  </si>
  <si>
    <t>Destiny.InitName</t>
  </si>
  <si>
    <t>Destiny.MainName</t>
  </si>
  <si>
    <t>Destiny.TableName</t>
  </si>
  <si>
    <t>Destiny.TableRange</t>
  </si>
  <si>
    <t>Source.wksApplication</t>
  </si>
  <si>
    <t>Destiny.wksApplication</t>
  </si>
  <si>
    <t>Run the Business</t>
  </si>
  <si>
    <t>Requested</t>
  </si>
  <si>
    <t>https://myoffice.bsnconnect.com/personal/ne20119_dow_com/Documents</t>
  </si>
  <si>
    <t>Run the Business History</t>
  </si>
  <si>
    <t>Solved</t>
  </si>
  <si>
    <t>Source History</t>
  </si>
  <si>
    <t>https://myoffice.bsnconnect.com/personal/ne18814_dow_com/Documents/Documents/Scope Wave 4/External to Wave 4.xlsx;https://myoffice.bsnconnect.com/personal/ne20119_dow_com/Documents/Desktop/PastaTeste/EstudoPMT.xlsm</t>
  </si>
  <si>
    <t>BRING</t>
  </si>
  <si>
    <t>Function to bring tables from the registered documents</t>
  </si>
  <si>
    <t>,</t>
  </si>
  <si>
    <t>SEXTOW - rev3.xlsm</t>
  </si>
  <si>
    <r>
      <t>S</t>
    </r>
    <r>
      <rPr>
        <b/>
        <sz val="28"/>
        <color rgb="FFFFFFFF"/>
        <rFont val="Times New Roman"/>
        <family val="1"/>
      </rPr>
      <t>AP&amp;</t>
    </r>
    <r>
      <rPr>
        <b/>
        <sz val="28"/>
        <color rgb="FFE80033"/>
        <rFont val="Times New Roman"/>
        <family val="1"/>
      </rPr>
      <t>Ex</t>
    </r>
    <r>
      <rPr>
        <b/>
        <sz val="28"/>
        <color rgb="FFFFFFFF"/>
        <rFont val="Times New Roman"/>
        <family val="1"/>
      </rPr>
      <t xml:space="preserve">cel </t>
    </r>
    <r>
      <rPr>
        <b/>
        <sz val="28"/>
        <color rgb="FFE80033"/>
        <rFont val="Times New Roman"/>
        <family val="1"/>
      </rPr>
      <t>T</t>
    </r>
    <r>
      <rPr>
        <b/>
        <sz val="28"/>
        <color rgb="FFFFFFFF"/>
        <rFont val="Times New Roman"/>
        <family val="1"/>
      </rPr>
      <t xml:space="preserve">ools </t>
    </r>
    <r>
      <rPr>
        <sz val="20"/>
        <color rgb="FFFFFFFF"/>
        <rFont val="Times New Roman"/>
        <family val="1"/>
      </rPr>
      <t>for</t>
    </r>
    <r>
      <rPr>
        <b/>
        <sz val="28"/>
        <color rgb="FFFFFFFF"/>
        <rFont val="Times New Roman"/>
        <family val="1"/>
      </rPr>
      <t xml:space="preserve"> </t>
    </r>
    <r>
      <rPr>
        <b/>
        <sz val="28"/>
        <color rgb="FFE80033"/>
        <rFont val="Times New Roman"/>
        <family val="1"/>
      </rPr>
      <t>O</t>
    </r>
    <r>
      <rPr>
        <b/>
        <sz val="28"/>
        <color rgb="FFFFFFFF"/>
        <rFont val="Times New Roman"/>
        <family val="1"/>
      </rPr>
      <t xml:space="preserve">ffice </t>
    </r>
    <r>
      <rPr>
        <b/>
        <sz val="28"/>
        <color rgb="FFE80033"/>
        <rFont val="Times New Roman"/>
        <family val="1"/>
      </rPr>
      <t>W</t>
    </r>
    <r>
      <rPr>
        <b/>
        <sz val="28"/>
        <color rgb="FFFFFFFF"/>
        <rFont val="Times New Roman"/>
        <family val="1"/>
      </rPr>
      <t>orkflows</t>
    </r>
  </si>
  <si>
    <t>[Table], [Filters]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</si>
</sst>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m/yyyy"/>
  </numFmts>
  <fonts count="18" x14ac:knownFonts="1">
    <font>
      <sz val="11"/>
      <color theme="1"/>
      <name val="Calibri"/>
      <family val="2"/>
      <scheme val="minor"/>
    </font>
    <font>
      <sz val="11"/>
      <color theme="0"/>
      <name val="Calibri"/>
      <family val="2"/>
      <scheme val="minor"/>
    </font>
    <font>
      <b/>
      <sz val="14"/>
      <color theme="0"/>
      <name val="Calibri"/>
      <family val="2"/>
      <scheme val="minor"/>
    </font>
    <font>
      <sz val="11"/>
      <color rgb="FFE80033"/>
      <name val="Calibri"/>
      <family val="2"/>
      <scheme val="minor"/>
    </font>
    <font>
      <b/>
      <sz val="72"/>
      <color rgb="FFFF0000"/>
      <name val="Times New Roman"/>
      <family val="1"/>
    </font>
    <font>
      <sz val="8"/>
      <name val="Calibri"/>
      <family val="2"/>
      <scheme val="minor"/>
    </font>
    <font>
      <u/>
      <sz val="11"/>
      <color theme="10"/>
      <name val="Calibri"/>
      <family val="2"/>
      <scheme val="minor"/>
    </font>
    <font>
      <sz val="8"/>
      <color rgb="FF212529"/>
      <name val="Segoe UI"/>
      <family val="2"/>
    </font>
    <font>
      <sz val="11"/>
      <name val="Calibri"/>
      <family val="2"/>
      <scheme val="minor"/>
    </font>
    <font>
      <b/>
      <sz val="14"/>
      <color rgb="FFE80033"/>
      <name val="Calibri"/>
      <family val="2"/>
      <scheme val="minor"/>
    </font>
    <font>
      <b/>
      <sz val="28"/>
      <color theme="0"/>
      <name val="Times New Roman"/>
      <family val="1"/>
    </font>
    <font>
      <sz val="11"/>
      <color rgb="FF00B050"/>
      <name val="Calibri"/>
      <family val="2"/>
      <scheme val="minor"/>
    </font>
    <font>
      <sz val="11"/>
      <color rgb="FFFFFFFF"/>
      <name val="Calibri"/>
      <family val="2"/>
      <scheme val="minor"/>
    </font>
    <font>
      <sz val="11"/>
      <color rgb="FFFF0000"/>
      <name val="Calibri"/>
      <family val="2"/>
      <scheme val="minor"/>
    </font>
    <font>
      <b/>
      <sz val="14"/>
      <color rgb="FFFFFFFF"/>
      <name val="Calibri"/>
      <family val="2"/>
      <scheme val="minor"/>
    </font>
    <font>
      <b/>
      <sz val="28"/>
      <color rgb="FFE80033"/>
      <name val="Times New Roman"/>
      <family val="1"/>
    </font>
    <font>
      <b/>
      <sz val="28"/>
      <color rgb="FFFFFFFF"/>
      <name val="Times New Roman"/>
      <family val="1"/>
    </font>
    <font>
      <sz val="20"/>
      <color rgb="FFFFFFFF"/>
      <name val="Times New Roman"/>
      <family val="1"/>
    </font>
  </fonts>
  <fills count="4">
    <fill>
      <patternFill patternType="none"/>
    </fill>
    <fill>
      <patternFill patternType="gray125"/>
    </fill>
    <fill>
      <patternFill patternType="solid">
        <fgColor theme="1"/>
        <bgColor indexed="64"/>
      </patternFill>
    </fill>
    <fill>
      <patternFill patternType="solid">
        <fgColor rgb="FF000000"/>
        <bgColor indexed="64"/>
      </patternFill>
    </fill>
  </fills>
  <borders count="23">
    <border>
      <left/>
      <right/>
      <top/>
      <bottom/>
      <diagonal/>
    </border>
    <border>
      <left style="mediumDashed">
        <color indexed="64"/>
      </left>
      <right/>
      <top/>
      <bottom style="mediumDashed">
        <color theme="0"/>
      </bottom>
      <diagonal/>
    </border>
    <border>
      <left/>
      <right/>
      <top/>
      <bottom style="mediumDashed">
        <color theme="0"/>
      </bottom>
      <diagonal/>
    </border>
    <border>
      <left/>
      <right style="mediumDashed">
        <color theme="0"/>
      </right>
      <top style="mediumDashed">
        <color theme="0"/>
      </top>
      <bottom/>
      <diagonal/>
    </border>
    <border>
      <left style="medium">
        <color theme="1"/>
      </left>
      <right style="mediumDashed">
        <color theme="1"/>
      </right>
      <top style="medium">
        <color theme="1"/>
      </top>
      <bottom style="medium">
        <color theme="1"/>
      </bottom>
      <diagonal/>
    </border>
    <border>
      <left style="mediumDashed">
        <color theme="1"/>
      </left>
      <right style="mediumDashed">
        <color theme="1"/>
      </right>
      <top style="medium">
        <color theme="1"/>
      </top>
      <bottom style="medium">
        <color theme="1"/>
      </bottom>
      <diagonal/>
    </border>
    <border>
      <left style="mediumDashed">
        <color theme="1"/>
      </left>
      <right style="medium">
        <color theme="1"/>
      </right>
      <top style="medium">
        <color theme="1"/>
      </top>
      <bottom style="medium">
        <color theme="1"/>
      </bottom>
      <diagonal/>
    </border>
    <border>
      <left/>
      <right style="mediumDashed">
        <color theme="0"/>
      </right>
      <top/>
      <bottom/>
      <diagonal/>
    </border>
    <border>
      <left style="mediumDashed">
        <color theme="0"/>
      </left>
      <right/>
      <top/>
      <bottom/>
      <diagonal/>
    </border>
    <border>
      <left style="mediumDashed">
        <color theme="1"/>
      </left>
      <right/>
      <top/>
      <bottom/>
      <diagonal/>
    </border>
    <border>
      <left style="mediumDashed">
        <color theme="0"/>
      </left>
      <right/>
      <top style="mediumDashed">
        <color theme="0"/>
      </top>
      <bottom/>
      <diagonal/>
    </border>
    <border>
      <left/>
      <right/>
      <top style="mediumDashed">
        <color theme="0"/>
      </top>
      <bottom/>
      <diagonal/>
    </border>
    <border>
      <left style="mediumDashed">
        <color theme="0"/>
      </left>
      <right/>
      <top/>
      <bottom style="mediumDashed">
        <color theme="0"/>
      </bottom>
      <diagonal/>
    </border>
    <border>
      <left/>
      <right style="mediumDashed">
        <color theme="0"/>
      </right>
      <top/>
      <bottom style="mediumDashed">
        <color theme="0"/>
      </bottom>
      <diagonal/>
    </border>
    <border>
      <left style="mediumDashed">
        <color theme="0"/>
      </left>
      <right/>
      <top/>
      <bottom style="mediumDashed">
        <color indexed="64"/>
      </bottom>
      <diagonal/>
    </border>
    <border>
      <left/>
      <right/>
      <top/>
      <bottom style="mediumDashed">
        <color indexed="64"/>
      </bottom>
      <diagonal/>
    </border>
    <border>
      <left style="mediumDashed">
        <color theme="0"/>
      </left>
      <right/>
      <top style="mediumDashed">
        <color indexed="64"/>
      </top>
      <bottom style="mediumDashed">
        <color theme="0"/>
      </bottom>
      <diagonal/>
    </border>
    <border>
      <left/>
      <right/>
      <top style="mediumDashed">
        <color indexed="64"/>
      </top>
      <bottom style="mediumDashed">
        <color theme="0"/>
      </bottom>
      <diagonal/>
    </border>
    <border>
      <left/>
      <right style="mediumDashed">
        <color theme="0"/>
      </right>
      <top style="mediumDashed">
        <color indexed="64"/>
      </top>
      <bottom style="mediumDashed">
        <color theme="0"/>
      </bottom>
      <diagonal/>
    </border>
    <border>
      <left/>
      <right style="mediumDashed">
        <color theme="0"/>
      </right>
      <top/>
      <bottom style="mediumDashed">
        <color indexed="64"/>
      </bottom>
      <diagonal/>
    </border>
    <border>
      <left style="mediumDashed">
        <color theme="1"/>
      </left>
      <right style="mediumDashed">
        <color theme="1"/>
      </right>
      <top style="mediumDashed">
        <color theme="1"/>
      </top>
      <bottom/>
      <diagonal/>
    </border>
    <border>
      <left/>
      <right/>
      <top style="mediumDashed">
        <color theme="1"/>
      </top>
      <bottom/>
      <diagonal/>
    </border>
    <border>
      <left/>
      <right style="mediumDashed">
        <color theme="1"/>
      </right>
      <top style="mediumDashed">
        <color theme="1"/>
      </top>
      <bottom/>
      <diagonal/>
    </border>
  </borders>
  <cellStyleXfs count="2">
    <xf numFmtId="0" fontId="0" fillId="0" borderId="0"/>
    <xf numFmtId="0" fontId="6" fillId="0" borderId="0" applyNumberFormat="0" applyFill="0" applyBorder="0" applyAlignment="0" applyProtection="0"/>
  </cellStyleXfs>
  <cellXfs count="93">
    <xf numFmtId="0" fontId="0" fillId="0" borderId="0" xfId="0"/>
    <xf numFmtId="0" fontId="1" fillId="2" borderId="0" xfId="0" applyFont="1" applyFill="1" applyAlignment="1">
      <alignment horizontal="center"/>
    </xf>
    <xf numFmtId="0" fontId="1" fillId="2" borderId="0" xfId="0" applyFont="1" applyFill="1" applyAlignment="1">
      <alignment horizontal="center" wrapText="1"/>
    </xf>
    <xf numFmtId="0" fontId="1" fillId="2" borderId="3" xfId="0" applyFont="1" applyFill="1" applyBorder="1" applyAlignment="1">
      <alignment horizontal="center" wrapText="1"/>
    </xf>
    <xf numFmtId="0" fontId="0" fillId="0" borderId="4" xfId="0" applyBorder="1"/>
    <xf numFmtId="0" fontId="0" fillId="0" borderId="5" xfId="0" applyBorder="1"/>
    <xf numFmtId="0" fontId="0" fillId="0" borderId="5" xfId="0" applyBorder="1" applyAlignment="1">
      <alignment horizontal="center"/>
    </xf>
    <xf numFmtId="0" fontId="0" fillId="0" borderId="6" xfId="0" applyBorder="1"/>
    <xf numFmtId="0" fontId="0" fillId="0" borderId="0" xfId="0" applyAlignment="1">
      <alignment horizontal="center"/>
    </xf>
    <xf numFmtId="0" fontId="0" fillId="0" borderId="9" xfId="0" applyBorder="1" applyAlignment="1">
      <alignment horizontal="center"/>
    </xf>
    <xf numFmtId="0" fontId="1" fillId="2" borderId="7" xfId="0" applyFont="1" applyFill="1" applyBorder="1" applyAlignment="1">
      <alignment horizontal="center" wrapText="1"/>
    </xf>
    <xf numFmtId="0" fontId="1" fillId="2" borderId="10" xfId="0" applyFont="1" applyFill="1" applyBorder="1" applyAlignment="1">
      <alignment horizontal="center" wrapText="1"/>
    </xf>
    <xf numFmtId="0" fontId="1" fillId="2" borderId="11" xfId="0" applyFont="1" applyFill="1" applyBorder="1" applyAlignment="1">
      <alignment horizontal="center" wrapText="1"/>
    </xf>
    <xf numFmtId="0" fontId="0" fillId="2" borderId="0" xfId="0" applyFill="1"/>
    <xf numFmtId="0" fontId="4" fillId="2" borderId="0" xfId="0" applyFont="1" applyFill="1"/>
    <xf numFmtId="0" fontId="6" fillId="2" borderId="0" xfId="1" applyFill="1"/>
    <xf numFmtId="0" fontId="6" fillId="0" borderId="5" xfId="1" applyBorder="1" applyAlignment="1">
      <alignment horizontal="center"/>
    </xf>
    <xf numFmtId="0" fontId="6" fillId="0" borderId="0" xfId="1" applyFill="1" applyBorder="1" applyAlignment="1">
      <alignment horizontal="center"/>
    </xf>
    <xf numFmtId="0" fontId="0" fillId="2" borderId="0" xfId="0" applyFill="1" applyAlignment="1">
      <alignment horizontal="left"/>
    </xf>
    <xf numFmtId="0" fontId="0" fillId="2" borderId="0" xfId="0" applyFill="1" applyAlignment="1">
      <alignment horizontal="center"/>
    </xf>
    <xf numFmtId="0" fontId="0" fillId="0" borderId="0" xfId="0" applyAlignment="1">
      <alignment horizontal="left"/>
    </xf>
    <xf numFmtId="0" fontId="1" fillId="2" borderId="0" xfId="0" applyFont="1" applyFill="1"/>
    <xf numFmtId="0" fontId="8" fillId="2" borderId="0" xfId="0" applyFont="1" applyFill="1" applyAlignment="1">
      <alignment horizontal="center"/>
    </xf>
    <xf numFmtId="0" fontId="8" fillId="2" borderId="0" xfId="0" applyFont="1" applyFill="1"/>
    <xf numFmtId="22"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center" wrapText="1"/>
    </xf>
    <xf numFmtId="164" fontId="3" fillId="0" borderId="0" xfId="0" applyNumberFormat="1" applyFont="1"/>
    <xf numFmtId="21" fontId="3" fillId="0" borderId="0" xfId="0" applyNumberFormat="1" applyFont="1"/>
    <xf numFmtId="0" fontId="3" fillId="0" borderId="0" xfId="0" applyFont="1"/>
    <xf numFmtId="21" fontId="0" fillId="0" borderId="0" xfId="0" applyNumberFormat="1"/>
    <xf numFmtId="0" fontId="2" fillId="2" borderId="0" xfId="0" applyFont="1" applyFill="1"/>
    <xf numFmtId="0" fontId="9" fillId="0" borderId="0" xfId="0" applyFont="1" applyAlignment="1">
      <alignment horizontal="center"/>
    </xf>
    <xf numFmtId="0" fontId="3" fillId="2" borderId="0" xfId="0" applyFont="1" applyFill="1"/>
    <xf numFmtId="0" fontId="6" fillId="0" borderId="0" xfId="1" applyFill="1"/>
    <xf numFmtId="0" fontId="7" fillId="0" borderId="0" xfId="0" applyFont="1"/>
    <xf numFmtId="0" fontId="1" fillId="2" borderId="0" xfId="0" applyFont="1" applyFill="1" applyAlignment="1">
      <alignment horizontal="right"/>
    </xf>
    <xf numFmtId="0" fontId="10" fillId="2" borderId="0" xfId="0" applyFont="1" applyFill="1"/>
    <xf numFmtId="0" fontId="1" fillId="2" borderId="0" xfId="0" applyFont="1" applyFill="1" applyAlignment="1">
      <alignment horizontal="left"/>
    </xf>
    <xf numFmtId="0" fontId="11" fillId="0" borderId="0" xfId="0" applyFont="1"/>
    <xf numFmtId="0" fontId="11" fillId="0" borderId="0" xfId="0" applyFont="1" applyAlignment="1">
      <alignment horizontal="left"/>
    </xf>
    <xf numFmtId="0" fontId="12" fillId="2" borderId="0" xfId="0" applyFont="1" applyFill="1"/>
    <xf numFmtId="0" fontId="13" fillId="2" borderId="0" xfId="0" applyFont="1" applyFill="1"/>
    <xf numFmtId="0" fontId="0" fillId="0" borderId="0" xfId="0" applyAlignment="1">
      <alignment vertical="top"/>
    </xf>
    <xf numFmtId="0" fontId="0" fillId="0" borderId="0" xfId="0" applyAlignment="1">
      <alignment vertical="top" wrapText="1"/>
    </xf>
    <xf numFmtId="0" fontId="3" fillId="2" borderId="20" xfId="0" applyFont="1" applyFill="1" applyBorder="1" applyAlignment="1">
      <alignment horizontal="left"/>
    </xf>
    <xf numFmtId="0" fontId="3" fillId="2" borderId="0" xfId="0" applyFont="1" applyFill="1" applyAlignment="1">
      <alignment horizontal="left"/>
    </xf>
    <xf numFmtId="14" fontId="0" fillId="0" borderId="0" xfId="0" applyNumberFormat="1" applyAlignment="1">
      <alignment horizontal="center"/>
    </xf>
    <xf numFmtId="21" fontId="0" fillId="0" borderId="0" xfId="0" applyNumberFormat="1" applyAlignment="1">
      <alignment horizontal="center"/>
    </xf>
    <xf numFmtId="0" fontId="3" fillId="2" borderId="21" xfId="0" applyFont="1" applyFill="1" applyBorder="1" applyAlignment="1">
      <alignment horizontal="center"/>
    </xf>
    <xf numFmtId="0" fontId="3" fillId="2" borderId="21" xfId="0" applyFont="1" applyFill="1" applyBorder="1" applyAlignment="1">
      <alignment horizontal="left"/>
    </xf>
    <xf numFmtId="0" fontId="0" fillId="0" borderId="0" xfId="0" applyAlignment="1">
      <alignment wrapText="1"/>
    </xf>
    <xf numFmtId="0" fontId="1" fillId="2" borderId="22" xfId="0" applyFont="1" applyFill="1" applyBorder="1" applyAlignment="1">
      <alignment horizontal="left"/>
    </xf>
    <xf numFmtId="0" fontId="6" fillId="2" borderId="0" xfId="1" applyFill="1" applyAlignment="1">
      <alignment horizontal="left"/>
    </xf>
    <xf numFmtId="0" fontId="0" fillId="0" borderId="0" xfId="1" applyFont="1" applyFill="1" applyBorder="1"/>
    <xf numFmtId="0" fontId="13" fillId="2" borderId="0" xfId="0" quotePrefix="1" applyFont="1" applyFill="1"/>
    <xf numFmtId="0" fontId="1" fillId="2" borderId="0" xfId="1" applyFont="1" applyFill="1"/>
    <xf numFmtId="0" fontId="1" fillId="2" borderId="0" xfId="0" applyFont="1" applyFill="1" applyAlignment="1">
      <alignment wrapText="1"/>
    </xf>
    <xf numFmtId="0" fontId="1" fillId="3" borderId="0" xfId="0" applyFont="1" applyFill="1"/>
    <xf numFmtId="0" fontId="1" fillId="3" borderId="0" xfId="1" applyFont="1" applyFill="1" applyAlignment="1">
      <alignment horizontal="left"/>
    </xf>
    <xf numFmtId="0" fontId="1" fillId="3" borderId="0" xfId="0" applyFont="1" applyFill="1" applyAlignment="1">
      <alignment horizontal="left"/>
    </xf>
    <xf numFmtId="0" fontId="1" fillId="3" borderId="0" xfId="0" applyFont="1" applyFill="1" applyAlignment="1">
      <alignment horizontal="center"/>
    </xf>
    <xf numFmtId="0" fontId="1" fillId="3" borderId="0" xfId="1" applyFont="1" applyFill="1"/>
    <xf numFmtId="0" fontId="1" fillId="2" borderId="0" xfId="0" applyFont="1" applyFill="1" applyAlignment="1">
      <alignment vertical="top"/>
    </xf>
    <xf numFmtId="0" fontId="0" fillId="0" borderId="0" xfId="0" quotePrefix="1"/>
    <xf numFmtId="0" fontId="1" fillId="3" borderId="0" xfId="1" applyFont="1" applyFill="1" applyAlignment="1">
      <alignment horizontal="center"/>
    </xf>
    <xf numFmtId="14" fontId="0" fillId="0" borderId="0" xfId="0" applyNumberFormat="1"/>
    <xf numFmtId="0" fontId="3" fillId="3" borderId="0" xfId="0" applyFont="1" applyFill="1"/>
    <xf numFmtId="0" fontId="12" fillId="3" borderId="0" xfId="0" applyFont="1" applyFill="1"/>
    <xf numFmtId="22" fontId="1" fillId="2" borderId="0" xfId="0" applyNumberFormat="1" applyFont="1" applyFill="1" applyAlignment="1">
      <alignment horizontal="left"/>
    </xf>
    <xf numFmtId="0" fontId="12" fillId="2" borderId="0" xfId="0" applyFont="1" applyFill="1" applyAlignment="1">
      <alignment horizontal="center"/>
    </xf>
    <xf numFmtId="0" fontId="3" fillId="2" borderId="0" xfId="1" applyFont="1" applyFill="1"/>
    <xf numFmtId="0" fontId="1" fillId="3" borderId="0" xfId="0" applyFont="1" applyFill="1" applyAlignment="1">
      <alignment horizontal="left" vertical="center"/>
    </xf>
    <xf numFmtId="0" fontId="1" fillId="3" borderId="0" xfId="0" applyFont="1" applyFill="1" applyAlignment="1">
      <alignment vertical="center"/>
    </xf>
    <xf numFmtId="0" fontId="6" fillId="0" borderId="0" xfId="1"/>
    <xf numFmtId="0" fontId="1" fillId="3" borderId="0" xfId="0" applyFont="1" applyFill="1" applyAlignment="1">
      <alignment horizontal="left" vertical="center"/>
    </xf>
    <xf numFmtId="0" fontId="15" fillId="2" borderId="0" xfId="0" applyFont="1" applyFill="1"/>
    <xf numFmtId="0" fontId="1" fillId="2" borderId="0" xfId="0" applyFont="1" applyFill="1"/>
    <xf numFmtId="0" fontId="1" fillId="2" borderId="0" xfId="0" applyFont="1" applyFill="1" applyAlignment="1">
      <alignment horizontal="center"/>
    </xf>
    <xf numFmtId="0" fontId="2" fillId="2" borderId="12" xfId="0" applyFont="1" applyFill="1" applyBorder="1" applyAlignment="1">
      <alignment horizontal="center"/>
    </xf>
    <xf numFmtId="0" fontId="2" fillId="2" borderId="13" xfId="0" applyFont="1" applyFill="1" applyBorder="1" applyAlignment="1">
      <alignment horizontal="center"/>
    </xf>
    <xf numFmtId="0" fontId="2" fillId="2" borderId="8" xfId="0" applyFont="1" applyFill="1" applyBorder="1" applyAlignment="1">
      <alignment horizontal="center"/>
    </xf>
    <xf numFmtId="0" fontId="2" fillId="2" borderId="0" xfId="0" applyFont="1" applyFill="1" applyAlignment="1">
      <alignment horizontal="center"/>
    </xf>
    <xf numFmtId="0" fontId="2" fillId="2" borderId="7" xfId="0" applyFont="1" applyFill="1" applyBorder="1" applyAlignment="1">
      <alignment horizontal="center"/>
    </xf>
    <xf numFmtId="0" fontId="2" fillId="2" borderId="2" xfId="0" applyFont="1" applyFill="1" applyBorder="1" applyAlignment="1">
      <alignment horizontal="center"/>
    </xf>
    <xf numFmtId="0" fontId="2" fillId="2" borderId="1" xfId="0" applyFont="1" applyFill="1" applyBorder="1" applyAlignment="1">
      <alignment horizontal="center"/>
    </xf>
    <xf numFmtId="0" fontId="2" fillId="2" borderId="16" xfId="0" applyFont="1" applyFill="1" applyBorder="1" applyAlignment="1">
      <alignment horizontal="center"/>
    </xf>
    <xf numFmtId="0" fontId="2" fillId="2" borderId="17" xfId="0" applyFont="1" applyFill="1" applyBorder="1" applyAlignment="1">
      <alignment horizontal="center"/>
    </xf>
    <xf numFmtId="0" fontId="2" fillId="2" borderId="18" xfId="0" applyFont="1" applyFill="1" applyBorder="1" applyAlignment="1">
      <alignment horizontal="center"/>
    </xf>
    <xf numFmtId="0" fontId="2" fillId="2" borderId="14" xfId="0" applyFont="1" applyFill="1" applyBorder="1" applyAlignment="1">
      <alignment horizontal="center"/>
    </xf>
    <xf numFmtId="0" fontId="2" fillId="2" borderId="15" xfId="0" applyFont="1" applyFill="1" applyBorder="1" applyAlignment="1">
      <alignment horizontal="center"/>
    </xf>
    <xf numFmtId="0" fontId="14" fillId="2" borderId="15" xfId="0" applyFont="1" applyFill="1" applyBorder="1" applyAlignment="1">
      <alignment horizontal="center"/>
    </xf>
    <xf numFmtId="0" fontId="2" fillId="2" borderId="19" xfId="0" applyFont="1" applyFill="1" applyBorder="1" applyAlignment="1">
      <alignment horizontal="center"/>
    </xf>
  </cellXfs>
  <cellStyles count="2">
    <cellStyle name="Hyperlink" xfId="1" builtinId="8"/>
    <cellStyle name="Normal" xfId="0" builtinId="0"/>
  </cellStyles>
  <dxfs count="100">
    <dxf>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alignmen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E80033"/>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5" formatCode="h:mm:ss"/>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left style="mediumDashed">
          <color rgb="FFD9D9D9"/>
        </left>
        <right style="mediumDashed">
          <color rgb="FF415364"/>
        </right>
        <vertical/>
        <horizontal/>
      </border>
    </dxf>
    <dxf>
      <font>
        <color rgb="FFD9D9D9"/>
      </font>
      <fill>
        <patternFill>
          <bgColor rgb="FF415364"/>
        </patternFill>
      </fill>
      <border>
        <left style="mediumDashed">
          <color theme="1"/>
        </left>
        <right style="mediumDashed">
          <color theme="1"/>
        </right>
      </border>
    </dxf>
    <dxf>
      <fill>
        <patternFill>
          <bgColor rgb="FFD9D9D9"/>
        </patternFill>
      </fill>
      <border>
        <left style="mediumDashed">
          <color theme="1"/>
        </left>
        <right style="mediumDashed">
          <color theme="1"/>
        </right>
      </border>
    </dxf>
    <dxf>
      <font>
        <color rgb="FFE80033"/>
      </font>
      <fill>
        <patternFill>
          <bgColor theme="1"/>
        </patternFill>
      </fill>
      <border>
        <left style="mediumDashed">
          <color theme="1"/>
        </left>
        <right style="mediumDashed">
          <color theme="1"/>
        </right>
        <bottom style="mediumDashed">
          <color theme="1"/>
        </bottom>
        <vertical/>
        <horizontal/>
      </border>
    </dxf>
    <dxf>
      <font>
        <color rgb="FFE80033"/>
      </font>
      <fill>
        <patternFill>
          <bgColor theme="1"/>
        </patternFill>
      </fill>
      <border>
        <left style="mediumDashed">
          <color theme="1"/>
        </left>
        <right style="mediumDashed">
          <color theme="1"/>
        </right>
        <top style="mediumDashed">
          <color theme="1"/>
        </top>
        <vertical/>
        <horizontal/>
      </border>
    </dxf>
  </dxfs>
  <tableStyles count="1" defaultTableStyle="TableStyleMedium2" defaultPivotStyle="PivotStyleLight16">
    <tableStyle name="NE20119/1" pivot="0" count="5" xr9:uid="{2D4AEDF8-53FC-4D35-B942-994DC19CED4C}">
      <tableStyleElement type="headerRow" dxfId="99"/>
      <tableStyleElement type="totalRow" dxfId="98"/>
      <tableStyleElement type="firstRowStripe" dxfId="97"/>
      <tableStyleElement type="secondRowStripe" dxfId="96"/>
      <tableStyleElement type="firstColumnStripe" dxfId="95"/>
    </tableStyle>
  </tableStyles>
  <colors>
    <mruColors>
      <color rgb="FF415364"/>
      <color rgb="FFE80033"/>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0/relationships/richValueRel" Target="richData/richValueRel.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11</xdr:col>
      <xdr:colOff>235321</xdr:colOff>
      <xdr:row>5</xdr:row>
      <xdr:rowOff>349</xdr:rowOff>
    </xdr:from>
    <xdr:to>
      <xdr:col>16</xdr:col>
      <xdr:colOff>314777</xdr:colOff>
      <xdr:row>12</xdr:row>
      <xdr:rowOff>89648</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3792" y="934173"/>
          <a:ext cx="3142397" cy="1396651"/>
        </a:xfrm>
        <a:prstGeom prst="rect">
          <a:avLst/>
        </a:prstGeom>
      </xdr:spPr>
    </xdr:pic>
    <xdr:clientData/>
  </xdr:twoCellAnchor>
  <xdr:twoCellAnchor editAs="oneCell">
    <xdr:from>
      <xdr:col>3</xdr:col>
      <xdr:colOff>527922</xdr:colOff>
      <xdr:row>0</xdr:row>
      <xdr:rowOff>6350</xdr:rowOff>
    </xdr:from>
    <xdr:to>
      <xdr:col>9</xdr:col>
      <xdr:colOff>27415</xdr:colOff>
      <xdr:row>16</xdr:row>
      <xdr:rowOff>13137</xdr:rowOff>
    </xdr:to>
    <xdr:pic macro="[0]!testepreencher">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56722" y="6350"/>
          <a:ext cx="3157093" cy="2953187"/>
        </a:xfrm>
        <a:prstGeom prst="rect">
          <a:avLst/>
        </a:prstGeom>
      </xdr:spPr>
    </xdr:pic>
    <xdr:clientData/>
  </xdr:twoCellAnchor>
  <xdr:twoCellAnchor editAs="oneCell">
    <xdr:from>
      <xdr:col>8</xdr:col>
      <xdr:colOff>395940</xdr:colOff>
      <xdr:row>2</xdr:row>
      <xdr:rowOff>40314</xdr:rowOff>
    </xdr:from>
    <xdr:to>
      <xdr:col>12</xdr:col>
      <xdr:colOff>14256</xdr:colOff>
      <xdr:row>13</xdr:row>
      <xdr:rowOff>76444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96646" y="413843"/>
          <a:ext cx="2068669" cy="2090542"/>
        </a:xfrm>
        <a:prstGeom prst="rect">
          <a:avLst/>
        </a:prstGeom>
      </xdr:spPr>
    </xdr:pic>
    <xdr:clientData/>
  </xdr:twoCellAnchor>
  <xdr:twoCellAnchor editAs="oneCell">
    <xdr:from>
      <xdr:col>0</xdr:col>
      <xdr:colOff>414171</xdr:colOff>
      <xdr:row>3</xdr:row>
      <xdr:rowOff>40207</xdr:rowOff>
    </xdr:from>
    <xdr:to>
      <xdr:col>3</xdr:col>
      <xdr:colOff>318553</xdr:colOff>
      <xdr:row>16</xdr:row>
      <xdr:rowOff>37700</xdr:rowOff>
    </xdr:to>
    <xdr:pic macro="[0]!CallSettings">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14171" y="592657"/>
          <a:ext cx="1733182" cy="2391443"/>
        </a:xfrm>
        <a:prstGeom prst="rect">
          <a:avLst/>
        </a:prstGeom>
      </xdr:spPr>
    </xdr:pic>
    <xdr:clientData/>
  </xdr:twoCellAnchor>
  <xdr:twoCellAnchor editAs="oneCell">
    <xdr:from>
      <xdr:col>2</xdr:col>
      <xdr:colOff>361950</xdr:colOff>
      <xdr:row>7</xdr:row>
      <xdr:rowOff>126019</xdr:rowOff>
    </xdr:from>
    <xdr:to>
      <xdr:col>5</xdr:col>
      <xdr:colOff>30808</xdr:colOff>
      <xdr:row>19</xdr:row>
      <xdr:rowOff>31348</xdr:rowOff>
    </xdr:to>
    <xdr:pic macro="[0]!CallSource">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81150" y="1415069"/>
          <a:ext cx="1497658" cy="2115129"/>
        </a:xfrm>
        <a:prstGeom prst="rect">
          <a:avLst/>
        </a:prstGeom>
      </xdr:spPr>
    </xdr:pic>
    <xdr:clientData/>
  </xdr:twoCellAnchor>
  <xdr:twoCellAnchor editAs="oneCell">
    <xdr:from>
      <xdr:col>13</xdr:col>
      <xdr:colOff>171825</xdr:colOff>
      <xdr:row>1</xdr:row>
      <xdr:rowOff>7471</xdr:rowOff>
    </xdr:from>
    <xdr:to>
      <xdr:col>15</xdr:col>
      <xdr:colOff>119530</xdr:colOff>
      <xdr:row>3</xdr:row>
      <xdr:rowOff>60164</xdr:rowOff>
    </xdr:to>
    <xdr:pic macro="[0]!fullWideScreen">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35472" y="194236"/>
          <a:ext cx="1172882" cy="426222"/>
        </a:xfrm>
        <a:prstGeom prst="rect">
          <a:avLst/>
        </a:prstGeom>
      </xdr:spPr>
    </xdr:pic>
    <xdr:clientData/>
  </xdr:twoCellAnchor>
  <xdr:twoCellAnchor editAs="oneCell">
    <xdr:from>
      <xdr:col>5</xdr:col>
      <xdr:colOff>400462</xdr:colOff>
      <xdr:row>9</xdr:row>
      <xdr:rowOff>29885</xdr:rowOff>
    </xdr:from>
    <xdr:to>
      <xdr:col>9</xdr:col>
      <xdr:colOff>455973</xdr:colOff>
      <xdr:row>19</xdr:row>
      <xdr:rowOff>37354</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b="8058"/>
        <a:stretch/>
      </xdr:blipFill>
      <xdr:spPr>
        <a:xfrm>
          <a:off x="3463403" y="1710767"/>
          <a:ext cx="2505864" cy="18751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0</xdr:colOff>
          <xdr:row>1</xdr:row>
          <xdr:rowOff>0</xdr:rowOff>
        </xdr:to>
        <xdr:sp macro="" textlink="">
          <xdr:nvSpPr>
            <xdr:cNvPr id="8194" name="SearchCode"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165100</xdr:rowOff>
    </xdr:from>
    <xdr:to>
      <xdr:col>8</xdr:col>
      <xdr:colOff>69850</xdr:colOff>
      <xdr:row>27</xdr:row>
      <xdr:rowOff>459650</xdr:rowOff>
    </xdr:to>
    <xdr:sp macro="" textlink="">
      <xdr:nvSpPr>
        <xdr:cNvPr id="2" name="Instructions" hidden="1">
          <a:extLst>
            <a:ext uri="{FF2B5EF4-FFF2-40B4-BE49-F238E27FC236}">
              <a16:creationId xmlns:a16="http://schemas.microsoft.com/office/drawing/2014/main" id="{F3B5BD44-FC51-E774-27ED-D89E84AD08AF}"/>
            </a:ext>
          </a:extLst>
        </xdr:cNvPr>
        <xdr:cNvSpPr/>
      </xdr:nvSpPr>
      <xdr:spPr>
        <a:xfrm>
          <a:off x="0" y="1377950"/>
          <a:ext cx="12160250" cy="8949600"/>
        </a:xfrm>
        <a:prstGeom prst="rect">
          <a:avLst/>
        </a:prstGeom>
        <a:blipFill dpi="0" rotWithShape="1">
          <a:blip xmlns:r="http://schemas.openxmlformats.org/officeDocument/2006/relationships" r:embed="rId1">
            <a:alphaModFix amt="95000"/>
          </a:blip>
          <a:srcRect/>
          <a:stretch>
            <a:fillRect/>
          </a:stretch>
        </a:bli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336550</xdr:colOff>
      <xdr:row>286</xdr:row>
      <xdr:rowOff>50800</xdr:rowOff>
    </xdr:from>
    <xdr:to>
      <xdr:col>5</xdr:col>
      <xdr:colOff>876300</xdr:colOff>
      <xdr:row>288</xdr:row>
      <xdr:rowOff>165100</xdr:rowOff>
    </xdr:to>
    <xdr:sp macro="[0]!insertrows" textlink="">
      <xdr:nvSpPr>
        <xdr:cNvPr id="2" name="Cross 1">
          <a:extLst>
            <a:ext uri="{FF2B5EF4-FFF2-40B4-BE49-F238E27FC236}">
              <a16:creationId xmlns:a16="http://schemas.microsoft.com/office/drawing/2014/main" id="{00000000-0008-0000-0500-000002000000}"/>
            </a:ext>
          </a:extLst>
        </xdr:cNvPr>
        <xdr:cNvSpPr/>
      </xdr:nvSpPr>
      <xdr:spPr>
        <a:xfrm>
          <a:off x="6686550" y="63944500"/>
          <a:ext cx="539750" cy="482600"/>
        </a:xfrm>
        <a:prstGeom prst="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person displayName="Vieira, Leticia (LB)" id="{135D073B-3BB6-428D-B85F-E09B0ECC0A8C}" userId="S::NE18814@DOW.COM::e0f46a66-3e85-4b91-b872-a3217e3be739" providerId="AD"/>
  <person displayName="Rocha, Felipe (FL)" id="{0FF82D81-00C8-4A3C-9B58-1FC497F4D5A6}" userId="S::NE20119@DOW.COM::0175a983-2ca9-4af6-9229-489ed2960211" providerId="AD"/>
</personLis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v>https://myoffice.bsnconnect.com/personal/ne20119_dow_com/Documents/Desktop/Backups/Digital/Internal files/Tools/Images/Design/SEXTOW-G.png</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C7B04D1-6979-47A2-B1AB-1F168FB4FE19}" name="TableCodes" displayName="TableCodes" ref="A5:C34" totalsRowShown="0">
  <autoFilter ref="A5:C34" xr:uid="{6C7B04D1-6979-47A2-B1AB-1F168FB4FE19}">
    <filterColumn colId="0">
      <customFilters>
        <customFilter operator="notEqual" val=" "/>
      </customFilters>
    </filterColumn>
  </autoFilter>
  <tableColumns count="3">
    <tableColumn id="1" xr3:uid="{6502EFBF-8BF1-4C62-B9CA-B64F75F0794C}" name="Codes"/>
    <tableColumn id="2" xr3:uid="{890A662F-FCBC-4711-870C-1AE6D42FC9C6}" name="Function"/>
    <tableColumn id="3" xr3:uid="{3BB49DED-9EE6-4464-A052-D1B2441E5D63}" name="Parameters"/>
  </tableColumns>
  <tableStyleInfo name="NE20119/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F271056-8515-4DF6-9BBB-B4B4389B70DC}" name="TableErrors" displayName="TableErrors" ref="A85:C89" totalsRowShown="0">
  <autoFilter ref="A85:C89" xr:uid="{2F271056-8515-4DF6-9BBB-B4B4389B70DC}"/>
  <tableColumns count="3">
    <tableColumn id="1" xr3:uid="{3BC6B850-9952-47D4-8E2C-141540FFCF90}" name="Error Message"/>
    <tableColumn id="2" xr3:uid="{2D84962C-8163-4630-9AF5-5DA5AC7AC558}" name="Definition"/>
    <tableColumn id="3" xr3:uid="{18A679B1-720F-48F9-A816-47F66E481F32}" name="Troubleshooting"/>
  </tableColumns>
  <tableStyleInfo name="NE20119/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85CF79D-3A8E-47AD-A824-FC6565779742}" name="TablePresets" displayName="TablePresets" ref="A2:L5" totalsRowShown="0" headerRowDxfId="94" dataDxfId="93">
  <autoFilter ref="A2:L5" xr:uid="{285CF79D-3A8E-47AD-A824-FC6565779742}"/>
  <tableColumns count="12">
    <tableColumn id="1" xr3:uid="{41E3B554-8754-49DE-8FFA-2C5D28E5C4CC}" name="Nome" dataDxfId="92"/>
    <tableColumn id="2" xr3:uid="{917E7F1D-761F-4EA0-B6A0-D608D4A051C0}" name="Index" dataDxfId="91"/>
    <tableColumn id="3" xr3:uid="{82379BB4-1676-48F7-8D51-2AA14FD112CD}" name="Source" dataDxfId="90"/>
    <tableColumn id="4" xr3:uid="{46BDF2CE-2998-4829-A5D7-AB46940FD06F}" name="Destiny" dataDxfId="89"/>
    <tableColumn id="5" xr3:uid="{E05CFFA7-E31F-4FF2-9D98-6DA96811D10A}" name="Linkagem" dataDxfId="88"/>
    <tableColumn id="6" xr3:uid="{26FF2E57-B184-4950-8EC9-07B56EDF4603}" name="Descrições da Linkagem" dataDxfId="87"/>
    <tableColumn id="7" xr3:uid="{F3171E5C-6CB5-4145-BCA5-17D27FCF321F}" name="Verificação de repetidas" dataDxfId="86"/>
    <tableColumn id="8" xr3:uid="{0F4982DC-8A4E-4E1D-A5E2-A43F305F3D60}" name="Condicionais" dataDxfId="85"/>
    <tableColumn id="9" xr3:uid="{00C4C0DE-D074-451B-BDCA-9AB85A969AED}" name="Source Comment" dataDxfId="84"/>
    <tableColumn id="10" xr3:uid="{AC9FF84A-04B9-4F45-8E86-6A0D1208DC07}" name="Destiny Comment" dataDxfId="83"/>
    <tableColumn id="11" xr3:uid="{B8417F9F-BE57-4FD8-AFD5-9611DEBF0D9D}" name="PresetCode" dataDxfId="82"/>
    <tableColumn id="12" xr3:uid="{587C221D-74A1-4A7B-A816-8FF5FF339343}" name="Current" dataDxfId="81"/>
  </tableColumns>
  <tableStyleInfo name="NE20119/1"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2D8B8F9-04AF-4849-BF76-B714B6D11175}" name="TableMails" displayName="TableMails" ref="A2:R4" totalsRowShown="0">
  <autoFilter ref="A2:R4" xr:uid="{D2D8B8F9-04AF-4849-BF76-B714B6D11175}"/>
  <tableColumns count="18">
    <tableColumn id="1" xr3:uid="{A4A5DD11-E358-4A8E-883E-7685EB83AADB}" name="ID"/>
    <tableColumn id="2" xr3:uid="{6A8A22E3-13C5-4F86-A395-D25BFD506DD7}" name="IDName"/>
    <tableColumn id="3" xr3:uid="{6DF72F93-B4D6-4ADD-B9AE-36F5ADDF5F4C}" name="Current"/>
    <tableColumn id="20" xr3:uid="{B0D1CB2F-CA81-4503-A019-ABE9E8DBBD60}" name="User"/>
    <tableColumn id="19" xr3:uid="{CA20A7CE-9767-4728-8885-B8A1F5DBAF41}" name="Send To Mail"/>
    <tableColumn id="4" xr3:uid="{09EEABBA-7FD9-4275-A7E8-4959D302D802}" name="CC"/>
    <tableColumn id="5" xr3:uid="{DD7AA7A7-259F-4393-81B4-51D52259E03D}" name="CC0"/>
    <tableColumn id="6" xr3:uid="{BDA58DF0-14B9-4B68-904D-A480486E232F}" name="Subject"/>
    <tableColumn id="7" xr3:uid="{011805C2-200D-49A7-BFB5-7C32D8CB6240}" name="Body"/>
    <tableColumn id="8" xr3:uid="{B0D0805E-F9B6-4484-A9E0-76A51D1AD8EF}" name="Attachments"/>
    <tableColumn id="9" xr3:uid="{D91511EA-E046-44F2-A11F-BE4F983B619D}" name="Tables"/>
    <tableColumn id="11" xr3:uid="{5587C2A7-DE24-40C5-BCED-76F7A851FD51}" name="Links"/>
    <tableColumn id="16" xr3:uid="{6FE6D33E-7DAD-4D40-B375-317ADDFAA9FE}" name="Images"/>
    <tableColumn id="10" xr3:uid="{2F69904E-B40B-4BC8-BE16-BC1B7FEF8859}" name="Autosend" dataDxfId="80"/>
    <tableColumn id="12" xr3:uid="{FB3574C6-B965-4F48-9587-F16BC99FDCFC}" name="Multiples" dataDxfId="79"/>
    <tableColumn id="13" xr3:uid="{38E31B3B-8A99-4D87-9196-67BCABF84983}" name="BodyPT-BR" dataDxfId="78"/>
    <tableColumn id="14" xr3:uid="{CEA27D1D-52E5-406A-91A7-9811CB91A479}" name="BodyES-ES" dataDxfId="77"/>
    <tableColumn id="15" xr3:uid="{E083119A-08C5-4B36-920D-790D861ACBD8}" name="Language" dataDxfId="76"/>
  </tableColumns>
  <tableStyleInfo name="NE20119/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5BEF9F1-E7DC-46C8-A9C7-980A0ABDC0C9}" name="dynamics" displayName="dynamics" ref="U2:AA109" totalsRowShown="0">
  <autoFilter ref="U2:AA109" xr:uid="{45BEF9F1-E7DC-46C8-A9C7-980A0ABDC0C9}"/>
  <tableColumns count="7">
    <tableColumn id="1" xr3:uid="{E3E00A86-836A-4656-9D65-0AFD4E78F981}" name="ID"/>
    <tableColumn id="6" xr3:uid="{F7AD77BD-CE32-4C86-8974-0C10DE08AC3D}" name="IDName"/>
    <tableColumn id="2" xr3:uid="{C724E52B-8736-49FB-AD49-1E5275D9DCB9}" name="class"/>
    <tableColumn id="5" xr3:uid="{84C185E6-72E7-486A-9932-AAFB8D868A81}" name="static"/>
    <tableColumn id="3" xr3:uid="{5B91488C-ADB7-459C-8358-855DCD2012C7}" name="key"/>
    <tableColumn id="4" xr3:uid="{31C2FBA9-9A37-45A8-9333-A09F741E5182}" name="field"/>
    <tableColumn id="7" xr3:uid="{39E5FE51-D058-4C91-87CE-9D9409DCF044}" name="classID"/>
  </tableColumns>
  <tableStyleInfo name="NE20119/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FEFA04D-2F19-4225-9489-86E7CF3ABAD6}" name="TableHistory" displayName="TableHistory" ref="A3:L25" totalsRowShown="0" headerRowDxfId="75" dataDxfId="74">
  <autoFilter ref="A3:L25" xr:uid="{AFEFA04D-2F19-4225-9489-86E7CF3ABAD6}"/>
  <tableColumns count="12">
    <tableColumn id="12" xr3:uid="{28D29B28-5AF9-4CF7-9914-A997C5C26DE4}" name="Dia" dataDxfId="73"/>
    <tableColumn id="1" xr3:uid="{3000EFF9-75B3-4191-ABA8-2C5BA487B8F0}" name="Horário" dataDxfId="72"/>
    <tableColumn id="2" xr3:uid="{48D7720C-6481-49F3-8A2B-4ED3FC406CE0}" name="Sheet Origem" dataDxfId="71"/>
    <tableColumn id="3" xr3:uid="{7CDCC9BD-17F7-48DE-A994-3CBD1C9081FA}" name="Sheet Destino" dataDxfId="70"/>
    <tableColumn id="4" xr3:uid="{0B63B5A0-B114-411D-8678-1AC32C44C884}" name="File Origem" dataDxfId="69"/>
    <tableColumn id="5" xr3:uid="{F6DC807C-6675-41D1-9D12-1F4066A4A2A6}" name="File Destino" dataDxfId="68"/>
    <tableColumn id="6" xr3:uid="{904CA9DF-9432-41D6-8EC3-C65B9E75A027}" name="Linha início" dataDxfId="67"/>
    <tableColumn id="7" xr3:uid="{FAD03F83-87C1-4D50-8976-F4D8AEA631F9}" name="Linha término" dataDxfId="66"/>
    <tableColumn id="8" xr3:uid="{0AE29F36-2DB8-431D-93D2-E21287FDD150}" name="Coluna Origem" dataDxfId="65"/>
    <tableColumn id="9" xr3:uid="{5D2CD1DF-A744-4187-9597-B340B72836EE}" name="Coluna Destino" dataDxfId="64"/>
    <tableColumn id="10" xr3:uid="{35F3A08C-0567-460A-B063-D979EA544E49}" name="Message" dataDxfId="63"/>
    <tableColumn id="11" xr3:uid="{3B7DA78D-4B68-4ABB-99C3-DEDFCB67C5F8}" name="Operation" dataDxfId="62"/>
  </tableColumns>
  <tableStyleInfo name="NE20119/1" showFirstColumn="0"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EC0DD3C-1A8A-4211-AA4A-6A63FA29F330}" name="TableWorksheets" displayName="TableWorksheets" ref="A3:M14" totalsRowShown="0" headerRowDxfId="61" dataDxfId="60">
  <autoFilter ref="A3:M14" xr:uid="{9EC0DD3C-1A8A-4211-AA4A-6A63FA29F330}"/>
  <tableColumns count="13">
    <tableColumn id="1" xr3:uid="{84E6F22B-60DE-4605-969A-EFE2FDD6117A}" name="Main name" dataDxfId="59"/>
    <tableColumn id="2" xr3:uid="{92BF4A6F-1BCD-42FC-8F9E-CB17C4AC31A6}" name="Arquivo" dataDxfId="58"/>
    <tableColumn id="3" xr3:uid="{4186CC3F-CF62-4F6D-8E1B-0BA612AE83D3}" name="Extensão" dataDxfId="57"/>
    <tableColumn id="4" xr3:uid="{69201ECA-3E0E-41CD-93D1-82CACE5434DB}" name="Sheet" dataDxfId="56"/>
    <tableColumn id="5" xr3:uid="{F90CD64A-DB7B-4E38-81CE-B491E22B040C}" name="Index Column Number" dataDxfId="55"/>
    <tableColumn id="6" xr3:uid="{33A78723-3F44-49F9-B9F2-173AC939DF74}" name="Index Column Header Name" dataDxfId="54"/>
    <tableColumn id="7" xr3:uid="{9AADA0CA-1776-46E8-8EFB-7F100747B5C5}" name="Application" dataDxfId="53"/>
    <tableColumn id="8" xr3:uid="{F281B386-EB7B-40D4-89E9-D65DDD477D9E}" name="Comments" dataDxfId="52"/>
    <tableColumn id="9" xr3:uid="{80DC2392-B72F-4390-A60E-70182B531D1D}" name="Type" dataDxfId="51"/>
    <tableColumn id="10" xr3:uid="{E9FB182F-7829-407D-B049-1DEEE750B13B}" name="Folder" dataDxfId="50"/>
    <tableColumn id="11" xr3:uid="{A52A5D15-41B4-4F66-8963-23866D13440A}" name="Workbook Index" dataDxfId="49"/>
    <tableColumn id="12" xr3:uid="{AF3085BA-876C-4D25-85BC-F858922CCAD4}" name="TableName" dataDxfId="48"/>
    <tableColumn id="13" xr3:uid="{DE6CFA71-4DF8-43C7-BE3B-679AD386FA6B}" name="History" dataDxfId="47"/>
  </tableColumns>
  <tableStyleInfo name="NE20119/1" showFirstColumn="0"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B03192-4900-4391-AAD6-202AD269C95A}" name="TableUsers" displayName="TableUsers" ref="A2:S41" totalsRowShown="0">
  <autoFilter ref="A2:S41" xr:uid="{79B03192-4900-4391-AAD6-202AD269C95A}"/>
  <tableColumns count="19">
    <tableColumn id="1" xr3:uid="{EAC41EF5-5E4F-48B2-ABB2-8ED2B046898B}" name="Teams name"/>
    <tableColumn id="2" xr3:uid="{C1AA6730-0EA8-4F78-B71A-1606FB8692C7}" name="Identify As"/>
    <tableColumn id="3" xr3:uid="{DBB65100-8E9A-4761-BF2D-D2BCEF91FE76}" name="Login"/>
    <tableColumn id="4" xr3:uid="{CFA38442-0370-4D8C-BDA7-414EB3034D33}" name="Email"/>
    <tableColumn id="5" xr3:uid="{CF2B8BCD-4E3A-402D-993C-D7686985BF71}" name="Function"/>
    <tableColumn id="6" xr3:uid="{C3016CDA-E625-4456-9F55-CB38274B2E24}" name="Department"/>
    <tableColumn id="7" xr3:uid="{C96C3B3A-1CA8-40B5-A0C0-E134CE82877D}" name="Business"/>
    <tableColumn id="8" xr3:uid="{B72A6C23-FAF6-4AB6-A86A-7DADFD47861D}" name="Current"/>
    <tableColumn id="9" xr3:uid="{FEA266A5-FF3F-42C2-9790-0B6415348791}" name="Comments date format"/>
    <tableColumn id="10" xr3:uid="{C2F31C2C-1E89-4F9C-9492-0B4DEC660363}" name="Index">
      <calculatedColumnFormula array="1">ROW(TableUsers[[#This Row],[Index]])-ROW(TableUsers[#Headers])</calculatedColumnFormula>
    </tableColumn>
    <tableColumn id="11" xr3:uid="{D84B2BA4-10C0-4EC1-8515-AC5E50910B9A}" name="Idioma"/>
    <tableColumn id="12" xr3:uid="{3975F5B0-2F4B-4C54-AF3D-9676CAD235C5}" name="Backup"/>
    <tableColumn id="13" xr3:uid="{15B43860-BFAF-4B62-850D-322E56CC5572}" name="Password"/>
    <tableColumn id="14" xr3:uid="{12A835BA-2A03-47E7-90F6-F817BCAF0260}" name="Telephone"/>
    <tableColumn id="15" xr3:uid="{EE901DCC-EE9F-40AC-A479-9DE34F6351AC}" name="Kind"/>
    <tableColumn id="16" xr3:uid="{3537F7CE-552D-446C-A2B7-00D9E7CF0106}" name="Sexo"/>
    <tableColumn id="17" xr3:uid="{947A9E21-1588-4DE2-99B1-38681117A16D}" name="Location"/>
    <tableColumn id="18" xr3:uid="{4CD1855A-519C-4E35-A4E1-2B7F93BC1BDC}" name="Initial Screen"/>
    <tableColumn id="19" xr3:uid="{6833D7A5-3712-47D6-A170-7080FA537039}" name="Last Entry"/>
  </tableColumns>
  <tableStyleInfo name="NE20119/1" showFirstColumn="0" showLastColumn="0"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E30629-94E6-4BD3-A155-13E9942FC6EF}" name="TableDocs" displayName="TableDocs" ref="D2:D8" totalsRowShown="0" headerRowDxfId="46" dataDxfId="45">
  <autoFilter ref="D2:D8" xr:uid="{4CE30629-94E6-4BD3-A155-13E9942FC6EF}"/>
  <sortState xmlns:xlrd2="http://schemas.microsoft.com/office/spreadsheetml/2017/richdata2" ref="D3:D8">
    <sortCondition ref="D3:D8"/>
  </sortState>
  <tableColumns count="1">
    <tableColumn id="1" xr3:uid="{CE13FE56-6961-44C0-AF78-E0368A5A332C}" name="Types of Documents" dataDxfId="44"/>
  </tableColumns>
  <tableStyleInfo name="NE20119/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7FC2D67-B542-4247-B468-8CDFA7E7FDB8}" name="TableDates" displayName="TableDates" ref="F2:F11" totalsRowShown="0" headerRowDxfId="43" dataDxfId="42">
  <autoFilter ref="F2:F11" xr:uid="{B7FC2D67-B542-4247-B468-8CDFA7E7FDB8}"/>
  <tableColumns count="1">
    <tableColumn id="1" xr3:uid="{6082A00D-C5BB-43E9-A714-9F2AD7B2D75B}" name="Types of Dates to Comments" dataDxfId="41"/>
  </tableColumns>
  <tableStyleInfo name="NE20119/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71B42B-0674-4F51-AFCF-D2DECA77E28F}" name="TableBusiness" displayName="TableBusiness" ref="I2:S420" totalsRowShown="0" headerRowDxfId="40" dataDxfId="39">
  <autoFilter ref="I2:S420" xr:uid="{2871B42B-0674-4F51-AFCF-D2DECA77E28F}"/>
  <sortState xmlns:xlrd2="http://schemas.microsoft.com/office/spreadsheetml/2017/richdata2" ref="I3:S420">
    <sortCondition ref="L2:L420"/>
  </sortState>
  <tableColumns count="11">
    <tableColumn id="1" xr3:uid="{BB1B204B-6C2E-4501-BF83-5CE9E978FCD9}" name="Business Group" dataDxfId="38"/>
    <tableColumn id="12" xr3:uid="{C0365A3A-0DE0-401F-A280-1244808D98E7}" name="BG Abreviation" dataDxfId="37"/>
    <tableColumn id="5" xr3:uid="{43793208-2633-478E-97B3-702AA0DF32CC}" name="BG Number" dataDxfId="36"/>
    <tableColumn id="3" xr3:uid="{5250BC04-7C89-4AB0-A977-83AE6387039D}" name="Business" dataDxfId="35"/>
    <tableColumn id="6" xr3:uid="{B833A758-851C-48DF-9F4C-BE1390EFDE3C}" name="B Number" dataDxfId="34"/>
    <tableColumn id="4" xr3:uid="{F0D2176B-766C-4D57-B79D-438EE8D00AF6}" name="Value Center" dataDxfId="33"/>
    <tableColumn id="7" xr3:uid="{1CA53009-EE6B-4FA3-B1D1-48FE978A25BB}" name="VC Number" dataDxfId="32"/>
    <tableColumn id="11" xr3:uid="{EC9BFE32-1B77-4560-94BF-77FFB1C6A338}" name="WebTP" dataDxfId="31"/>
    <tableColumn id="10" xr3:uid="{B569C62A-C906-4AB6-988D-C837D8C06CA0}" name="TP Number" dataDxfId="30"/>
    <tableColumn id="8" xr3:uid="{BA257592-E54F-4F80-B68F-0BD8FC748A97}" name="Material" dataDxfId="29"/>
    <tableColumn id="9" xr3:uid="{1FAFAEC4-6D7B-45B2-AB1F-BFDEEA995AA2}" name="M Number" dataDxfId="28"/>
  </tableColumns>
  <tableStyleInfo name="NE20119/1"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315FC6-A5AD-4606-9ADC-55931454EEE1}" name="TableLanguages" displayName="TableLanguages" ref="U2:U5" totalsRowShown="0" headerRowDxfId="27" dataDxfId="26">
  <autoFilter ref="U2:U5" xr:uid="{05315FC6-A5AD-4606-9ADC-55931454EEE1}"/>
  <tableColumns count="1">
    <tableColumn id="1" xr3:uid="{3D7BBD4E-68DB-49C6-B718-F782D8C7BE8B}" name="Idiomas" dataDxfId="25"/>
  </tableColumns>
  <tableStyleInfo name="NE20119/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984F911-E9AC-467B-A740-8B80400F341F}" name="TableFunctions" displayName="TableFunctions" ref="X2:X8" totalsRowShown="0" headerRowDxfId="24" dataDxfId="23">
  <autoFilter ref="X2:X8" xr:uid="{3984F911-E9AC-467B-A740-8B80400F341F}"/>
  <tableColumns count="1">
    <tableColumn id="1" xr3:uid="{F190BFA8-3F4E-4AFA-A307-2F3FE01A7D61}" name="Functions" dataDxfId="22" totalsRowDxfId="21">
      <calculatedColumnFormula>W3</calculatedColumnFormula>
    </tableColumn>
  </tableColumns>
  <tableStyleInfo name="NE20119/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827990C-BD56-49AC-8210-49D9A1ADA65A}" name="TableGPT" displayName="TableGPT" ref="Z2:AA4" totalsRowShown="0">
  <autoFilter ref="Z2:AA4" xr:uid="{A827990C-BD56-49AC-8210-49D9A1ADA65A}"/>
  <tableColumns count="2">
    <tableColumn id="2" xr3:uid="{A25531FA-C32F-45CB-B84A-A8E45987B199}" name="User"/>
    <tableColumn id="1" xr3:uid="{8A62ED97-721B-4D9B-8317-4FF5CA56802C}" name="ChatGPT Key"/>
  </tableColumns>
  <tableStyleInfo name="NE20119/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1DBA96F-B644-4611-880A-EA52F0183F07}" name="TableKindsOfUsers" displayName="TableKindsOfUsers" ref="AC2:AE7" totalsRowShown="0">
  <autoFilter ref="AC2:AE7" xr:uid="{A1DBA96F-B644-4611-880A-EA52F0183F07}"/>
  <tableColumns count="3">
    <tableColumn id="1" xr3:uid="{E2528145-3BBF-4B42-8701-8DA165CEA125}" name="Kinds of Users"/>
    <tableColumn id="2" xr3:uid="{4F2DCBA8-5FD8-4351-B58E-BBFEB72B498B}" name="Level" dataDxfId="20"/>
    <tableColumn id="3" xr3:uid="{190956E3-9BD5-481D-9963-023118513593}" name="Definition" dataDxfId="19"/>
  </tableColumns>
  <tableStyleInfo name="NE20119/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897B05D-C842-442E-809E-0BDE6BE80A88}" name="TablePersonPermissions" displayName="TablePersonPermissions" ref="AH3:AL5" totalsRowShown="0">
  <autoFilter ref="AH3:AL5" xr:uid="{3897B05D-C842-442E-809E-0BDE6BE80A88}"/>
  <tableColumns count="5">
    <tableColumn id="1" xr3:uid="{66891E29-3EE2-4D3D-B895-B3D7B36C8137}" name="User"/>
    <tableColumn id="2" xr3:uid="{74AC4CB7-D358-4871-BF2D-E3B5B70AA524}" name="Authorization"/>
    <tableColumn id="3" xr3:uid="{099C5B12-7082-4D00-8B88-AC3B513687E9}" name="Kind"/>
    <tableColumn id="4" xr3:uid="{1EEA927A-66D1-43EF-AABB-CF25AC6C6D39}" name="Access" dataDxfId="18"/>
    <tableColumn id="5" xr3:uid="{7239D67E-FEA9-41FE-9B89-CA1243E20259}" name="ID" dataDxfId="17">
      <calculatedColumnFormula>TablePersonPermissions[[#This Row],[User]]&amp;TablePersonPermissions[[#This Row],[Authorization]]</calculatedColumnFormula>
    </tableColumn>
  </tableColumns>
  <tableStyleInfo name="NE20119/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F77D3C-CE70-438A-AD45-D047F48C89D5}" name="TablePermissions" displayName="TablePermissions" ref="AN3:AU82" totalsRowShown="0">
  <autoFilter ref="AN3:AU82" xr:uid="{DAF77D3C-CE70-438A-AD45-D047F48C89D5}"/>
  <tableColumns count="8">
    <tableColumn id="1" xr3:uid="{893F7589-AA0B-43C4-B6E5-D4C449019711}" name="Kind"/>
    <tableColumn id="2" xr3:uid="{CF4156DE-9A23-4BC8-9D3B-77E69AFE6E9E}" name="Name"/>
    <tableColumn id="3" xr3:uid="{101B856C-3921-47DB-B5CA-CFF4428E65E3}" name="Parameter"/>
    <tableColumn id="4" xr3:uid="{C1C241B7-4879-45EE-99FC-F1B1EF0C3E61}" name="Access"/>
    <tableColumn id="5" xr3:uid="{3EE1C6D2-0524-4938-B35C-7000EF3B0CD1}" name="ID">
      <calculatedColumnFormula>TablePermissions[[#This Row],[Kind]]&amp;TablePermissions[[#This Row],[Name]]&amp;TablePermissions[[#This Row],[Parameter]]</calculatedColumnFormula>
    </tableColumn>
    <tableColumn id="6" xr3:uid="{A02E7CEB-3F95-4DFB-8FC4-48A85BB7AAEF}" name="Location"/>
    <tableColumn id="7" xr3:uid="{C2A5DFD8-13CB-452F-AFD3-393B83C2971B}" name="MsgDel"/>
    <tableColumn id="8" xr3:uid="{AA2B7663-9D16-4F16-80B0-DFD62684CF95}" name="DynamicPars"/>
  </tableColumns>
  <tableStyleInfo name="NE20119/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305EA40-EB7A-4C34-BDA4-B8B23B301308}" name="TableSpeech" displayName="TableSpeech" ref="AW3:AZ64" totalsRowShown="0">
  <autoFilter ref="AW3:AZ64" xr:uid="{6305EA40-EB7A-4C34-BDA4-B8B23B301308}"/>
  <tableColumns count="4">
    <tableColumn id="1" xr3:uid="{BA2DC899-5995-45F8-A68F-244CC8A20CCF}" name="Language"/>
    <tableColumn id="2" xr3:uid="{8E61CE74-E3C4-4558-AD24-D51EC3724976}" name="Function"/>
    <tableColumn id="3" xr3:uid="{E909C73C-FC56-420D-BBC7-730BD6884FA9}" name="Text"/>
    <tableColumn id="4" xr3:uid="{3D57211C-23DC-4AF4-A5B8-65B6D1FEFC97}" name="Index" dataDxfId="16">
      <calculatedColumnFormula>COUNTIFS($AW$4:AW4,TableSpeech[[#This Row],[Language]],$AX$4:AX4,TableSpeech[[#This Row],[Function]])</calculatedColumnFormula>
    </tableColumn>
  </tableColumns>
  <tableStyleInfo name="NE20119/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22E2CB0-801A-4FEB-BE3C-74A42E2BF51C}" name="TableSC" displayName="TableSC" ref="BC3:BI105" totalsRowShown="0">
  <autoFilter ref="BC3:BI105" xr:uid="{422E2CB0-801A-4FEB-BE3C-74A42E2BF51C}"/>
  <sortState xmlns:xlrd2="http://schemas.microsoft.com/office/spreadsheetml/2017/richdata2" ref="BC4:BI105">
    <sortCondition ref="BD3:BD105"/>
  </sortState>
  <tableColumns count="7">
    <tableColumn id="1" xr3:uid="{F7108395-D092-4107-95F7-466BE6BF4647}" name="Modal"/>
    <tableColumn id="2" xr3:uid="{A01BCF5E-9FFE-4E12-BE75-182D0F359C96}" name="SC" dataDxfId="15"/>
    <tableColumn id="3" xr3:uid="{84C71329-1C68-4C65-969B-38DEA4636175}" name="ShippingType"/>
    <tableColumn id="6" xr3:uid="{17DD8A1A-B25B-4D89-BD99-71DFC6262FBB}" name="Incoterm"/>
    <tableColumn id="8" xr3:uid="{27D15B44-7F78-4E37-8FA7-89FDB1DE04C8}" name="Incoterm2"/>
    <tableColumn id="5" xr3:uid="{8E3C281B-5F8C-4FC8-B9EE-140E01266FD7}" name="ZU" dataDxfId="14"/>
    <tableColumn id="7" xr3:uid="{757381F1-6C41-4BB8-B8E6-F952A0637D9F}" name="Notes"/>
  </tableColumns>
  <tableStyleInfo name="NE20119/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C739F0B-920E-4E10-B027-B15071FEDD96}" name="TableShortcuts" displayName="TableShortcuts" ref="BK3:BM15" totalsRowShown="0">
  <autoFilter ref="BK3:BM15" xr:uid="{2C739F0B-920E-4E10-B027-B15071FEDD96}"/>
  <tableColumns count="3">
    <tableColumn id="1" xr3:uid="{385B9688-72C3-49FB-A346-83C556BB894B}" name="Key"/>
    <tableColumn id="2" xr3:uid="{119F82FA-9E1D-4B9A-A09A-C14D197C6008}" name="Local"/>
    <tableColumn id="3" xr3:uid="{3136C48E-D0A2-40B8-81B7-7359FBF009F8}" name="Script"/>
  </tableColumns>
  <tableStyleInfo name="NE20119/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2D4740-81C4-4DC6-A4E4-AFAA97B7CDCF}" name="TableTables" displayName="TableTables" ref="BO3:BQ6" totalsRowShown="0">
  <autoFilter ref="BO3:BQ6" xr:uid="{9A2D4740-81C4-4DC6-A4E4-AFAA97B7CDCF}"/>
  <tableColumns count="3">
    <tableColumn id="1" xr3:uid="{12F6F49D-C397-4461-8518-741077230FB8}" name="Key"/>
    <tableColumn id="2" xr3:uid="{BDC6649F-4165-4ABA-B715-50AAA722C529}" name="TableName"/>
    <tableColumn id="3" xr3:uid="{1412B426-F1C3-4FA7-AA3A-B3FBA157F037}" name="Workbook Main Name"/>
  </tableColumns>
  <tableStyleInfo name="NE20119/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E83A35-661C-49F7-850A-EB4C4056E223}" name="DefaultPref" displayName="DefaultPref" ref="BS3:BV11" totalsRowShown="0">
  <autoFilter ref="BS3:BV11" xr:uid="{61E83A35-661C-49F7-850A-EB4C4056E223}"/>
  <tableColumns count="4">
    <tableColumn id="1" xr3:uid="{4C3A20A9-4ED4-4936-B1F7-896E0FBD357A}" name="Access"/>
    <tableColumn id="2" xr3:uid="{60BD79AB-A06E-42FE-80B1-CDDE9A5A8616}" name="Preference"/>
    <tableColumn id="4" xr3:uid="{CD2A021C-DB10-4585-9326-5A65D700C2A2}" name="Value"/>
    <tableColumn id="3" xr3:uid="{A583DDD3-78DB-4E85-AEAF-A9A52D954A2C}" name="ID">
      <calculatedColumnFormula>BS4&amp;BT4</calculatedColumnFormula>
    </tableColumn>
  </tableColumns>
  <tableStyleInfo name="NE20119/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A32960E-676B-4C3B-BB0C-98B09DA0F8A2}" name="PersonalPref" displayName="PersonalPref" ref="BX3:CB5" totalsRowShown="0">
  <autoFilter ref="BX3:CB5" xr:uid="{8A32960E-676B-4C3B-BB0C-98B09DA0F8A2}"/>
  <tableColumns count="5">
    <tableColumn id="1" xr3:uid="{AC8B3E49-00D9-47D9-AD89-9B320879F199}" name="User"/>
    <tableColumn id="2" xr3:uid="{61B031AD-DAE3-4CBB-BCF7-EAA1FFA4F3F7}" name="Preference"/>
    <tableColumn id="3" xr3:uid="{1B9A8B36-3D3E-4259-B2A0-23CE2D9D465A}" name="Value"/>
    <tableColumn id="4" xr3:uid="{25836D2E-3AA0-402F-B129-B270AF0534FA}" name="ID" dataDxfId="13">
      <calculatedColumnFormula>PersonalPref[[#This Row],[User]]&amp;PersonalPref[[#This Row],[Preference]]&amp;PersonalPref[[#This Row],[Active]]</calculatedColumnFormula>
    </tableColumn>
    <tableColumn id="5" xr3:uid="{C2553C45-1842-4738-B3BE-F566ECABA88B}" name="Active"/>
  </tableColumns>
  <tableStyleInfo name="NE20119/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82F3969-9DD8-4C10-9234-D6E10D331DE4}" name="TableTalk" displayName="TableTalk" ref="CD3:CJ21" totalsRowShown="0">
  <autoFilter ref="CD3:CJ21" xr:uid="{182F3969-9DD8-4C10-9234-D6E10D331DE4}"/>
  <tableColumns count="7">
    <tableColumn id="1" xr3:uid="{05CEB59F-12BC-406C-9AA1-1D8536AF388B}" name="ID"/>
    <tableColumn id="2" xr3:uid="{87B689E1-7A02-44EA-A87B-CBCD4201E623}" name="Speak"/>
    <tableColumn id="3" xr3:uid="{55FDAA66-7E6B-4391-9C95-629118D5EDE2}" name="Mercado"/>
    <tableColumn id="4" xr3:uid="{C17F3C34-5AB7-4725-8EE4-1E7DFF9B5E88}" name="Language"/>
    <tableColumn id="5" xr3:uid="{B79427E5-9B3F-497D-B707-DDE5B711AFFB}" name="PT-BR"/>
    <tableColumn id="6" xr3:uid="{A3E0B316-2374-4026-82A3-AFF18F5FB37F}" name="ES-ES"/>
    <tableColumn id="7" xr3:uid="{7691EADF-3167-49E1-8BF1-D059C9CB15DF}" name="EN-US"/>
  </tableColumns>
  <tableStyleInfo name="NE20119/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E91ABC0-6CA8-4DF6-93A1-9BA99F0CF6DA}" name="TableOpening" displayName="TableOpening" ref="CL3:CR28" totalsRowShown="0">
  <autoFilter ref="CL3:CR28" xr:uid="{FE91ABC0-6CA8-4DF6-93A1-9BA99F0CF6DA}"/>
  <tableColumns count="7">
    <tableColumn id="5" xr3:uid="{908D5C52-60AC-4565-A40F-F18779D5E6F6}" name="Key"/>
    <tableColumn id="4" xr3:uid="{0F394D62-E1E1-4348-A2DB-E79BA6A949A6}" name="Background"/>
    <tableColumn id="1" xr3:uid="{F9E5C528-1363-4509-8742-470D283CB1BF}" name="Entry image"/>
    <tableColumn id="2" xr3:uid="{8FFB6DCC-AD06-4A4C-8298-7601E14F57DC}" name="Chance"/>
    <tableColumn id="3" xr3:uid="{E25E1863-CD27-426B-8B66-9F3B96ACC25F}" name="Type"/>
    <tableColumn id="6" xr3:uid="{759701F6-2988-4114-AB16-EF5274518D07}" name="Font1"/>
    <tableColumn id="7" xr3:uid="{9D918F87-184C-4948-AF40-BDA48A2B322F}" name="Font2"/>
  </tableColumns>
  <tableStyleInfo name="NE20119/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AC37F1E-11C0-4ABE-A6C3-D5A44EB79410}" name="TablePhrases" displayName="TablePhrases" ref="CT3:CU216" totalsRowShown="0">
  <autoFilter ref="CT3:CU216" xr:uid="{FAC37F1E-11C0-4ABE-A6C3-D5A44EB79410}"/>
  <tableColumns count="2">
    <tableColumn id="1" xr3:uid="{BB75D991-85DC-41F5-979C-DA80A1978AD3}" name="Key" dataDxfId="12"/>
    <tableColumn id="2" xr3:uid="{4E9B571B-C251-4ED1-A4E2-C592F34BE114}" name="Phrase"/>
  </tableColumns>
  <tableStyleInfo name="NE20119/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CEFE4F2-1083-4CB8-BE97-B950F1A156E9}" name="TableDog" displayName="TableDog" ref="A3:F49" totalsRowShown="0">
  <autoFilter ref="A3:F49" xr:uid="{4CEFE4F2-1083-4CB8-BE97-B950F1A156E9}"/>
  <tableColumns count="6">
    <tableColumn id="1" xr3:uid="{33F4C141-38A8-4169-9617-84675E9361D5}" name="Link"/>
    <tableColumn id="3" xr3:uid="{933AC04F-AA3F-42F2-91E6-438ABC549396}" name="Keyword"/>
    <tableColumn id="2" xr3:uid="{4295D53A-0067-4B18-B62F-912ECA7EEC67}" name="Kind"/>
    <tableColumn id="4" xr3:uid="{4C1EA1AF-C7AF-4CC6-A1C0-37734EAB7BCF}" name="dynamics"/>
    <tableColumn id="5" xr3:uid="{8E2D2DFB-535D-48B6-A70A-C2F280882079}" name="defaults"/>
    <tableColumn id="6" xr3:uid="{F878FFE9-7444-4004-A3C0-09FA485FD485}" name="ID">
      <calculatedColumnFormula>TableDog[[#This Row],[Keyword]]&amp;"-"&amp;TableDog[[#This Row],[Kind]]</calculatedColumnFormula>
    </tableColumn>
  </tableColumns>
  <tableStyleInfo name="NE20119/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EE08439-D076-48D3-870F-73D86AAC7E31}" name="TableGM" displayName="TableGM" ref="A2:J3" totalsRowShown="0" headerRowDxfId="11" dataDxfId="10">
  <autoFilter ref="A2:J3" xr:uid="{0EE08439-D076-48D3-870F-73D86AAC7E31}"/>
  <tableColumns count="10">
    <tableColumn id="1" xr3:uid="{C7E17B19-5777-4D37-AE27-DC83444F6250}" name="Data" dataDxfId="9"/>
    <tableColumn id="2" xr3:uid="{241B72DA-A109-4E1D-AFD3-580B61B3DF6E}" name="Hora" dataDxfId="8"/>
    <tableColumn id="7" xr3:uid="{1D64EEA7-5BC1-4EC1-A339-509B90C7C7F3}" name="Changed By" dataDxfId="7"/>
    <tableColumn id="3" xr3:uid="{9D7E17C3-0047-4CB0-A2FC-02F2E4BF1D1D}" name="Classe" dataDxfId="6"/>
    <tableColumn id="4" xr3:uid="{F9FF57A9-B07F-4791-A22F-E5A4FD8D642E}" name="Parameter" dataDxfId="5"/>
    <tableColumn id="5" xr3:uid="{2E6FB12F-8DEE-4861-B45B-127BB5BF0F38}" name="Old Value" dataDxfId="4"/>
    <tableColumn id="6" xr3:uid="{89B817F8-80EB-4DBB-9350-327CCB2CD026}" name="New Value" dataDxfId="3"/>
    <tableColumn id="8" xr3:uid="{A609E2DA-11D7-491C-9A0A-8D9EC6678284}" name="/MSG" dataDxfId="2"/>
    <tableColumn id="9" xr3:uid="{6287994E-FE7B-4424-B0A2-F6E4089F3DBA}" name="ID" dataDxfId="1">
      <calculatedColumnFormula array="1">ROW()-ROW(TableGM[#Headers])</calculatedColumnFormula>
    </tableColumn>
    <tableColumn id="10" xr3:uid="{56D62B01-C34D-4B62-9A20-1DE4594279FF}" name="Method" dataDxfId="0"/>
  </tableColumns>
  <tableStyleInfo name="NE20119/1" showFirstColumn="0" showLastColumn="0" showRowStripes="1" showColumnStripes="1"/>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4-05-13T00:19:11.19" personId="{0FF82D81-00C8-4A3C-9B58-1FC497F4D5A6}" id="{7ADDF546-93D5-4745-AE38-8EF14223B756}">
    <text>Colunas delimitadas por barras; linhas delimitadas por hashtags</text>
  </threadedComment>
</ThreadedComments>
</file>

<file path=xl/threadedComments/threadedComment2.xml><?xml version="1.0" encoding="utf-8"?>
<ThreadedComments xmlns="http://schemas.microsoft.com/office/spreadsheetml/2018/threadedcomments" xmlns:x="http://schemas.openxmlformats.org/spreadsheetml/2006/main">
  <threadedComment ref="S9" dT="2024-03-13T12:10:39.06" personId="{135D073B-3BB6-428D-B85F-E09B0ECC0A8C}" id="{7C7C4062-9CE9-4731-AA01-9DE4F015EA6B}">
    <text>PLANTA A051</text>
  </threadedComment>
  <threadedComment ref="S9" dT="2024-03-13T12:13:22.69" personId="{135D073B-3BB6-428D-B85F-E09B0ECC0A8C}" id="{1262431C-0FEE-4111-960B-429DEEC8EACB}" parentId="{7C7C4062-9CE9-4731-AA01-9DE4F015EA6B}">
    <text>MX</text>
  </threadedComment>
  <threadedComment ref="S16" dT="2024-03-13T12:26:53.27" personId="{135D073B-3BB6-428D-B85F-E09B0ECC0A8C}" id="{525BC9F6-B29B-42E5-BB7D-BF88CFAF6D64}">
    <text>NAO ENCONTRA PRA QUITAM</text>
  </threadedComment>
  <threadedComment ref="H75" dT="2024-03-13T12:10:39.06" personId="{135D073B-3BB6-428D-B85F-E09B0ECC0A8C}" id="{93BF4CF4-F5AB-43C6-89C9-9BB0C5D769D2}">
    <text>PLANTA A051</text>
  </threadedComment>
  <threadedComment ref="H75" dT="2024-03-13T12:13:22.69" personId="{135D073B-3BB6-428D-B85F-E09B0ECC0A8C}" id="{7C9A1720-7EC7-4632-9F8B-D03019D42771}" parentId="{93BF4CF4-F5AB-43C6-89C9-9BB0C5D769D2}">
    <text>MX</text>
  </threadedComment>
  <threadedComment ref="S78" dT="2024-06-04T14:53:02.94" personId="{135D073B-3BB6-428D-B85F-E09B0ECC0A8C}" id="{8188AEB2-C916-433C-9710-E30586EABF98}">
    <text>Material number	00099211973</text>
  </threadedComment>
  <threadedComment ref="S78" dT="2024-06-04T14:53:21.69" personId="{135D073B-3BB6-428D-B85F-E09B0ECC0A8C}" id="{1B36361C-981F-4DA4-8A20-B594BC930AD5}" parentId="{8188AEB2-C916-433C-9710-E30586EABF98}">
    <text>Material number	00010392689</text>
  </threadedComment>
  <threadedComment ref="H105" dT="2024-06-04T14:53:02.94" personId="{135D073B-3BB6-428D-B85F-E09B0ECC0A8C}" id="{F0861A6D-33E4-4F2D-9542-3B679E8E8296}">
    <text>Material number	00099211973</text>
  </threadedComment>
  <threadedComment ref="H105" dT="2024-06-04T14:53:21.69" personId="{135D073B-3BB6-428D-B85F-E09B0ECC0A8C}" id="{761EC312-F63C-46B7-A092-EA8FAE6FCF40}" parentId="{F0861A6D-33E4-4F2D-9542-3B679E8E8296}">
    <text>Material number	00010392689</text>
  </threadedComment>
  <threadedComment ref="H115" dT="2024-03-13T12:26:53.27" personId="{135D073B-3BB6-428D-B85F-E09B0ECC0A8C}" id="{A455D2B2-8058-4873-9ADD-684D268434F8}">
    <text>NAO ENCONTRA PRA QUITAM</text>
  </threadedComment>
  <threadedComment ref="H464" dT="2024-03-13T12:14:30.45" personId="{135D073B-3BB6-428D-B85F-E09B0ECC0A8C}" id="{04337DC1-74E2-43DE-89CE-8B74EE857092}">
    <text>PLANTA A026
BR</text>
  </threadedComment>
  <threadedComment ref="H465" dT="2024-03-13T12:09:57.56" personId="{135D073B-3BB6-428D-B85F-E09B0ECC0A8C}" id="{A2993067-2B86-4400-B04C-155A677839E3}">
    <text>Planta A026</text>
  </threadedComment>
  <threadedComment ref="H465" dT="2024-03-13T12:12:17.48" personId="{135D073B-3BB6-428D-B85F-E09B0ECC0A8C}" id="{75889DED-F2EB-455F-A2AE-36650E2B9DB5}" parentId="{A2993067-2B86-4400-B04C-155A677839E3}">
    <text>BR</text>
  </threadedComment>
  <threadedComment ref="H534" dT="2024-05-03T18:53:41.42" personId="{0FF82D81-00C8-4A3C-9B58-1FC497F4D5A6}" id="{28F9F2F4-D9D2-4B3C-A537-C308778649E0}">
    <text>Refletir para todos os Sold To e Ship To do Colombiana e Equatoriana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9.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hyperlink" Target="../../../../../../../../ne18814_dow_com/Documents/Documents/Scope%20Wave%204/External%20to%20Wave%204.xlsx;https:/myoffice.bsnconnect.com/personal/ne20119_dow_com/Documents/Desktop/PastaTeste/EstudoPMT.xlsm" TargetMode="External"/><Relationship Id="rId1" Type="http://schemas.openxmlformats.org/officeDocument/2006/relationships/hyperlink" Target="mailto:frocha@dow.com;jdasilva21@dow.com" TargetMode="Externa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file:///C:\The%20Dow%20Chemical%20Company\LAA%20CPM%20and%20Construction%20-%20OTC%20Team%20-%20Digital\Internal%20files\Tools\Info" TargetMode="External"/><Relationship Id="rId7" Type="http://schemas.openxmlformats.org/officeDocument/2006/relationships/hyperlink" Target="../../../../../../../Documents" TargetMode="External"/><Relationship Id="rId2" Type="http://schemas.openxmlformats.org/officeDocument/2006/relationships/hyperlink" Target="file:///C:\The%20Dow%20Chemical%20Company\LAA%20CPM%20and%20Construction%20-%20OTC%20Team%20-%20Digital\Internal%20files\Tools\Info" TargetMode="External"/><Relationship Id="rId1" Type="http://schemas.openxmlformats.org/officeDocument/2006/relationships/hyperlink" Target="file:///C:\AppData\ne18814_dow_com\Documents\Documents\Scope%20Wave%204" TargetMode="External"/><Relationship Id="rId6" Type="http://schemas.openxmlformats.org/officeDocument/2006/relationships/hyperlink" Target="../../../../../../../Documents" TargetMode="External"/><Relationship Id="rId5" Type="http://schemas.openxmlformats.org/officeDocument/2006/relationships/hyperlink" Target="file:///C:\Users\NE20119\AppData\Info" TargetMode="External"/><Relationship Id="rId4" Type="http://schemas.openxmlformats.org/officeDocument/2006/relationships/hyperlink" Target="file:///C:\ub01024_dow_com\Documents\Improvement\Digital\Assessments\P2X_Entec" TargetMode="External"/><Relationship Id="rId9"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hyperlink" Target="file:///C:\AppData\ne18814_dow_com\Documents\Documents\Scope%20Wave%204" TargetMode="External"/><Relationship Id="rId3" Type="http://schemas.openxmlformats.org/officeDocument/2006/relationships/hyperlink" Target="file:///C:\AppData\ne16858_dow_com\Documents\Documents\Digital\Wave%203" TargetMode="External"/><Relationship Id="rId7" Type="http://schemas.openxmlformats.org/officeDocument/2006/relationships/hyperlink" Target="file:///C:\AppData\ne18814_dow_com\Documents\Documents\Scope%20Wave%204" TargetMode="External"/><Relationship Id="rId2" Type="http://schemas.openxmlformats.org/officeDocument/2006/relationships/hyperlink" Target="file:///C:\ne18814_dow_com\Documents\Documents\Scope%20Wave%204" TargetMode="External"/><Relationship Id="rId1" Type="http://schemas.openxmlformats.org/officeDocument/2006/relationships/hyperlink" Target="file:///C:\AppData\Digital" TargetMode="External"/><Relationship Id="rId6" Type="http://schemas.openxmlformats.org/officeDocument/2006/relationships/hyperlink" Target="file:///C:\AppData\ne18814_dow_com\Documents\Documents\Scope%20Wave%204" TargetMode="External"/><Relationship Id="rId11" Type="http://schemas.openxmlformats.org/officeDocument/2006/relationships/drawing" Target="../drawings/drawing3.xml"/><Relationship Id="rId5" Type="http://schemas.openxmlformats.org/officeDocument/2006/relationships/hyperlink" Target="file:///C:\AppData\ne18814_dow_com\Documents\Documents\Scope%20Wave%204" TargetMode="External"/><Relationship Id="rId10" Type="http://schemas.openxmlformats.org/officeDocument/2006/relationships/hyperlink" Target="file:///C:\AppData\ne18814_dow_com\Documents\Documents\Scope%20Wave%204" TargetMode="External"/><Relationship Id="rId4" Type="http://schemas.openxmlformats.org/officeDocument/2006/relationships/hyperlink" Target="file:///C:\AppData\ne18814_dow_com\Documents\Documents\Scope%20Wave%204" TargetMode="External"/><Relationship Id="rId9" Type="http://schemas.openxmlformats.org/officeDocument/2006/relationships/hyperlink" Target="file:///C:\AppData\ne18814_dow_com\Documents\Documents\Scope%20Wave%204"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daniellesilva@dow.com" TargetMode="External"/><Relationship Id="rId3" Type="http://schemas.openxmlformats.org/officeDocument/2006/relationships/hyperlink" Target="mailto:jbarbosa4@dow.com" TargetMode="External"/><Relationship Id="rId7" Type="http://schemas.openxmlformats.org/officeDocument/2006/relationships/hyperlink" Target="mailto:sdossous@dow.com" TargetMode="External"/><Relationship Id="rId2" Type="http://schemas.openxmlformats.org/officeDocument/2006/relationships/hyperlink" Target="mailto:lvieira2@dow.com" TargetMode="External"/><Relationship Id="rId1" Type="http://schemas.openxmlformats.org/officeDocument/2006/relationships/hyperlink" Target="mailto:frocha@dow.com" TargetMode="External"/><Relationship Id="rId6" Type="http://schemas.openxmlformats.org/officeDocument/2006/relationships/hyperlink" Target="mailto:jfrutos@dow.com" TargetMode="External"/><Relationship Id="rId11" Type="http://schemas.openxmlformats.org/officeDocument/2006/relationships/table" Target="../tables/table8.xml"/><Relationship Id="rId5" Type="http://schemas.openxmlformats.org/officeDocument/2006/relationships/hyperlink" Target="mailto:fdsilva1@dow.com" TargetMode="External"/><Relationship Id="rId10" Type="http://schemas.openxmlformats.org/officeDocument/2006/relationships/hyperlink" Target="mailto:areynoso@dow.com" TargetMode="External"/><Relationship Id="rId4" Type="http://schemas.openxmlformats.org/officeDocument/2006/relationships/hyperlink" Target="mailto:unogueira@dow.com" TargetMode="External"/><Relationship Id="rId9" Type="http://schemas.openxmlformats.org/officeDocument/2006/relationships/hyperlink" Target="mailto:jdasilva21@dow.com" TargetMode="External"/></Relationships>
</file>

<file path=xl/worksheets/_rels/sheet9.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18" Type="http://schemas.openxmlformats.org/officeDocument/2006/relationships/table" Target="../tables/table24.xml"/><Relationship Id="rId3" Type="http://schemas.openxmlformats.org/officeDocument/2006/relationships/table" Target="../tables/table9.xml"/><Relationship Id="rId21" Type="http://schemas.openxmlformats.org/officeDocument/2006/relationships/comments" Target="../comments2.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 Type="http://schemas.openxmlformats.org/officeDocument/2006/relationships/vmlDrawing" Target="../drawings/vmlDrawing3.vml"/><Relationship Id="rId16" Type="http://schemas.openxmlformats.org/officeDocument/2006/relationships/table" Target="../tables/table22.xml"/><Relationship Id="rId20" Type="http://schemas.openxmlformats.org/officeDocument/2006/relationships/table" Target="../tables/table26.xml"/><Relationship Id="rId1" Type="http://schemas.openxmlformats.org/officeDocument/2006/relationships/hyperlink" Target="file:///C:\" TargetMode="Externa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5" Type="http://schemas.openxmlformats.org/officeDocument/2006/relationships/table" Target="../tables/table21.xml"/><Relationship Id="rId10" Type="http://schemas.openxmlformats.org/officeDocument/2006/relationships/table" Target="../tables/table16.xml"/><Relationship Id="rId19" Type="http://schemas.openxmlformats.org/officeDocument/2006/relationships/table" Target="../tables/table25.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8" Type="http://schemas.openxmlformats.org/officeDocument/2006/relationships/hyperlink" Target="https://make.powerautomate.com/environments/Default-c3e32f53-cb7f-4809-968d-1cc4ccc785fe/flows" TargetMode="External"/><Relationship Id="rId13" Type="http://schemas.openxmlformats.org/officeDocument/2006/relationships/hyperlink" Target="https://www.flaticon.com/" TargetMode="External"/><Relationship Id="rId18" Type="http://schemas.openxmlformats.org/officeDocument/2006/relationships/hyperlink" Target="http://eccwp.intranet.dow.com/WP/OTC/WP_OTC_PR.asp" TargetMode="External"/><Relationship Id="rId26" Type="http://schemas.openxmlformats.org/officeDocument/2006/relationships/hyperlink" Target="file:///C:\AppData\Executables\Production\exe.win-amd64-3.12\Production.exe" TargetMode="External"/><Relationship Id="rId3" Type="http://schemas.openxmlformats.org/officeDocument/2006/relationships/hyperlink" Target="https://diamondsystems.dow.com:53101/irj/portal" TargetMode="External"/><Relationship Id="rId21" Type="http://schemas.openxmlformats.org/officeDocument/2006/relationships/hyperlink" Target="https://apps.powerapps.com/play/e/Default-c3e32f53-cb7f-4809-968d-1cc4ccc785fe/a/8eaf662c-8433-4b4b-9f3e-d97ee9ce82a7?tenantId=c3e32f53-cb7f-4809-968d-1cc4ccc785fe&amp;source=portal&amp;screenColor=rgba(148%2C%2034%2C%2040%2C%201)" TargetMode="External"/><Relationship Id="rId7" Type="http://schemas.openxmlformats.org/officeDocument/2006/relationships/hyperlink" Target="https://outlook.office365.com/mail/inbox/id/AAQkAGI0ZmI2N2Y0LTk0YzAtNGU4NS1iNjVmLTQ0OTIwMDc5Yjg2NwAQAOC6wzGwv8ZOj3h5sb2X9zo%3D" TargetMode="External"/><Relationship Id="rId12" Type="http://schemas.openxmlformats.org/officeDocument/2006/relationships/hyperlink" Target="https://www.adobe.com/br/express/feature/image/convert/jpg-to-png" TargetMode="External"/><Relationship Id="rId17" Type="http://schemas.openxmlformats.org/officeDocument/2006/relationships/hyperlink" Target="https://www.sinonimos.com.br/" TargetMode="External"/><Relationship Id="rId25" Type="http://schemas.openxmlformats.org/officeDocument/2006/relationships/hyperlink" Target="https://stackoverflow.com/questions/41570359/how-can-i-convert-a-py-to-exe-for-python" TargetMode="External"/><Relationship Id="rId2" Type="http://schemas.openxmlformats.org/officeDocument/2006/relationships/hyperlink" Target="file:///C:\Digital_Acceleration_LA-LAABOMe-AmbassadorNetwork\_layouts\15\Doc.aspx" TargetMode="External"/><Relationship Id="rId16" Type="http://schemas.openxmlformats.org/officeDocument/2006/relationships/hyperlink" Target="https://dictionary.cambridge.org/pt/translate/" TargetMode="External"/><Relationship Id="rId20" Type="http://schemas.openxmlformats.org/officeDocument/2006/relationships/hyperlink" Target="file:///C:\:x:\r\personal\ub01024_dow_com\_layouts\15\Doc.aspx%3fsourcedoc=%7b372506DC-9BB9-4DCC-BE91-3A805E064157%7d&amp;file=Order_detail.xlsx&amp;fromShare=true&amp;action=default&amp;mobileredirect=true" TargetMode="External"/><Relationship Id="rId1" Type="http://schemas.openxmlformats.org/officeDocument/2006/relationships/hyperlink" Target="https://dowhome.dow.com/" TargetMode="External"/><Relationship Id="rId6" Type="http://schemas.openxmlformats.org/officeDocument/2006/relationships/hyperlink" Target="https://apps.powerapps.com/play/e/0d767be7-cd2e-e332-ac62-a3244abf6217/a/735e3e54-bb68-45e3-9a2d-9d0ba47de1e6?tenantId=c3e32f53-cb7f-4809-968d-1cc4ccc785fe&amp;amp;amp;hint=3f9ac2c4-c253-412b-9d11-10758aa905e7&amp;amp;amp;sourcetime=1725543527348&amp;amp;amp;source=portal&amp;amp;source=teamsLinkUnfurling&amp;source=teamsLinkUnfurling" TargetMode="External"/><Relationship Id="rId11" Type="http://schemas.openxmlformats.org/officeDocument/2006/relationships/hyperlink" Target="https://exceleasy.com.br/funcoes-do-excel-em-ingles/" TargetMode="External"/><Relationship Id="rId24" Type="http://schemas.openxmlformats.org/officeDocument/2006/relationships/hyperlink" Target="https://workspaces.bsnconnect.com/teams/LAACPMandConstruction-OTCTeam/_layouts/15/Doc.aspx?sourcedoc=%7b09c46d60-e8b4-45da-8121-6ef640a1ac6b%7d&amp;action=edit&amp;wd=target%28Digital%20Checkpoint.one%7Ca133a6b7-56e9-470c-82b9-fc484501acb5%2FPautas%20para%20a%20reuni%C3%A3o%7C2db46329-c12d-4225-aa1a-3c03a5659c4c%2F%29&amp;wdorigin=NavigationUrl" TargetMode="External"/><Relationship Id="rId5" Type="http://schemas.openxmlformats.org/officeDocument/2006/relationships/hyperlink" Target="file:///C:\:u:\r\personal\ne20119_dow_com\_layouts\15\Doc.aspx" TargetMode="External"/><Relationship Id="rId15" Type="http://schemas.openxmlformats.org/officeDocument/2006/relationships/hyperlink" Target="https://www.w3schools.com/html/tryit.asp?filename=tryhtml_intro" TargetMode="External"/><Relationship Id="rId23" Type="http://schemas.openxmlformats.org/officeDocument/2006/relationships/hyperlink" Target="https://workspaces.bsnconnect.com/sites/BEST/SitePages/My%20Requests.aspx?CT=1728305742083&amp;OR=OWA-NT-Mail&amp;CID=1dd9ac89-10bd-802a-72d7-5aaf328618eb" TargetMode="External"/><Relationship Id="rId28" Type="http://schemas.openxmlformats.org/officeDocument/2006/relationships/table" Target="../tables/table27.xml"/><Relationship Id="rId10" Type="http://schemas.openxmlformats.org/officeDocument/2006/relationships/hyperlink" Target="https://mycolor.space/" TargetMode="External"/><Relationship Id="rId19" Type="http://schemas.openxmlformats.org/officeDocument/2006/relationships/hyperlink" Target="file:///C:\my%3fCID=4360dfcd-403d-4a91-8069-11d432fc4bec" TargetMode="External"/><Relationship Id="rId4" Type="http://schemas.openxmlformats.org/officeDocument/2006/relationships/hyperlink" Target="file:///C:\_layouts\15\Doc.aspx%3fsourcedoc=%7b09c46d60-e8b4-45da-8121-6ef640a1ac6b%7d&amp;action=edit&amp;wd=target(New%20Section%201.one|077fc537-ed3d-4dc4-a18a-48e2c150a678\07\jun\24|03f1bbd4-32e4-4356-9a83-dd5e97c949ce\)&amp;wdorigin=NavigationUrl" TargetMode="External"/><Relationship Id="rId9" Type="http://schemas.openxmlformats.org/officeDocument/2006/relationships/hyperlink" Target="https://color-hex.org/" TargetMode="External"/><Relationship Id="rId14" Type="http://schemas.openxmlformats.org/officeDocument/2006/relationships/hyperlink" Target="https://pyautogui.readthedocs.io/en/latest/" TargetMode="External"/><Relationship Id="rId22" Type="http://schemas.openxmlformats.org/officeDocument/2006/relationships/hyperlink" Target="https://www.dow.com/en-us/my-account.html?" TargetMode="External"/><Relationship Id="rId27" Type="http://schemas.openxmlformats.org/officeDocument/2006/relationships/hyperlink" Target="https://copilot.cloud.microsoft/?fromcode=cmc&amp;redirectid=75BC5104AC3C4B5D890A8EC35FAC3334&amp;auth=2"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F0015-24C6-4E39-8CE6-F5A1B434304F}">
  <sheetPr codeName="Sheet1"/>
  <dimension ref="A1:S36"/>
  <sheetViews>
    <sheetView showGridLines="0" zoomScale="85" zoomScaleNormal="85" workbookViewId="0">
      <selection activeCell="S15" sqref="S15"/>
    </sheetView>
  </sheetViews>
  <sheetFormatPr defaultColWidth="8.7265625" defaultRowHeight="14.5" x14ac:dyDescent="0.35"/>
  <cols>
    <col min="1" max="16384" width="8.7265625" style="13"/>
  </cols>
  <sheetData>
    <row r="1" spans="3:3" s="21" customFormat="1" x14ac:dyDescent="0.35">
      <c r="C1" s="42"/>
    </row>
    <row r="27" spans="1:19" x14ac:dyDescent="0.35">
      <c r="A27" s="13" t="s">
        <v>0</v>
      </c>
    </row>
    <row r="28" spans="1:19" ht="14.5" customHeight="1" x14ac:dyDescent="1.7">
      <c r="M28" s="14" t="s">
        <v>1</v>
      </c>
      <c r="N28" s="14"/>
      <c r="O28" s="14"/>
      <c r="P28" s="14"/>
      <c r="Q28" s="14"/>
      <c r="R28" s="14"/>
      <c r="S28" s="14"/>
    </row>
    <row r="29" spans="1:19" ht="14.5" customHeight="1" x14ac:dyDescent="1.7">
      <c r="M29" s="14"/>
      <c r="N29" s="14"/>
      <c r="O29" s="14"/>
      <c r="P29" s="14"/>
      <c r="Q29" s="14"/>
      <c r="R29" s="14"/>
      <c r="S29" s="14"/>
    </row>
    <row r="30" spans="1:19" ht="14.5" customHeight="1" x14ac:dyDescent="1.7">
      <c r="M30" s="14"/>
      <c r="N30" s="14"/>
      <c r="O30" s="14"/>
      <c r="P30" s="14"/>
      <c r="Q30" s="14"/>
      <c r="R30" s="14"/>
      <c r="S30" s="14"/>
    </row>
    <row r="31" spans="1:19" ht="14.5" customHeight="1" x14ac:dyDescent="1.7">
      <c r="M31" s="14"/>
      <c r="N31" s="14"/>
      <c r="O31" s="14"/>
      <c r="P31" s="14"/>
      <c r="Q31" s="14"/>
      <c r="R31" s="14"/>
      <c r="S31" s="14"/>
    </row>
    <row r="32" spans="1:19" ht="14.5" customHeight="1" x14ac:dyDescent="1.7">
      <c r="M32" s="14"/>
      <c r="N32" s="14"/>
      <c r="O32" s="14"/>
      <c r="P32" s="14"/>
      <c r="Q32" s="14"/>
      <c r="R32" s="14"/>
      <c r="S32" s="14"/>
    </row>
    <row r="36" spans="1:1" x14ac:dyDescent="0.35">
      <c r="A36" s="15"/>
    </row>
  </sheetData>
  <pageMargins left="0.7" right="0.7" top="0.75" bottom="0.75" header="0.3" footer="0.3"/>
  <headerFooter>
    <oddFooter>&amp;C_x000D_&amp;1#&amp;"Calibri"&amp;10&amp;K000000 General Business</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42663-B818-437F-9A64-83996B6520AC}">
  <sheetPr codeName="Sheet9"/>
  <dimension ref="A1:Z89"/>
  <sheetViews>
    <sheetView tabSelected="1" zoomScaleNormal="100" workbookViewId="0"/>
  </sheetViews>
  <sheetFormatPr defaultColWidth="8.7265625" defaultRowHeight="14.5" x14ac:dyDescent="0.35"/>
  <cols>
    <col min="1" max="1" width="26.1796875" style="21" customWidth="1"/>
    <col min="2" max="2" width="27" style="21" customWidth="1"/>
    <col min="3" max="3" width="39.54296875" style="21" customWidth="1"/>
    <col min="4" max="7" width="17.90625" style="21" customWidth="1"/>
    <col min="8" max="18" width="8.7265625" style="21"/>
    <col min="19" max="19" width="8.7265625" style="21" customWidth="1"/>
    <col min="20" max="16384" width="8.7265625" style="21"/>
  </cols>
  <sheetData>
    <row r="1" spans="1:26" ht="18.649999999999999" customHeight="1" x14ac:dyDescent="0.35">
      <c r="A1" s="56"/>
      <c r="D1" s="41"/>
      <c r="E1" s="41"/>
      <c r="F1" s="56"/>
      <c r="H1" s="41"/>
      <c r="T1" s="33"/>
    </row>
    <row r="2" spans="1:26" s="72" customFormat="1" ht="42.5" customHeight="1" x14ac:dyDescent="0.35">
      <c r="A2" s="75" t="e" vm="1">
        <v>#VALUE!</v>
      </c>
      <c r="B2" s="75"/>
      <c r="G2" s="73"/>
    </row>
    <row r="3" spans="1:26" s="37" customFormat="1" ht="34.5" x14ac:dyDescent="0.65">
      <c r="A3" s="76" t="s">
        <v>1898</v>
      </c>
      <c r="B3" s="76"/>
      <c r="C3" s="76"/>
      <c r="D3" s="76"/>
      <c r="E3" s="76"/>
      <c r="F3" s="76"/>
      <c r="G3" s="76"/>
      <c r="H3" s="76"/>
      <c r="I3" s="76"/>
      <c r="J3" s="76"/>
      <c r="K3" s="76"/>
      <c r="L3" s="76"/>
      <c r="M3" s="76"/>
      <c r="N3" s="76"/>
      <c r="O3" s="76"/>
      <c r="P3" s="76"/>
      <c r="Q3" s="76"/>
      <c r="R3" s="76"/>
      <c r="S3" s="76"/>
      <c r="T3" s="76"/>
      <c r="U3" s="76"/>
      <c r="V3" s="76"/>
      <c r="W3" s="76"/>
      <c r="X3" s="76"/>
      <c r="Y3" s="76"/>
      <c r="Z3" s="76"/>
    </row>
    <row r="4" spans="1:26" x14ac:dyDescent="0.35">
      <c r="A4" s="77" t="s">
        <v>1636</v>
      </c>
      <c r="B4" s="77"/>
      <c r="C4" s="77"/>
      <c r="D4" s="77"/>
      <c r="E4" s="77"/>
      <c r="F4" s="77"/>
      <c r="G4" s="77"/>
      <c r="H4" s="77"/>
      <c r="I4" s="77"/>
      <c r="J4" s="77"/>
      <c r="K4" s="77"/>
      <c r="L4" s="77"/>
      <c r="M4" s="77"/>
      <c r="N4" s="77"/>
      <c r="O4" s="77"/>
      <c r="P4" s="77"/>
      <c r="Q4" s="77"/>
      <c r="R4" s="77"/>
      <c r="S4" s="77"/>
      <c r="T4" s="77"/>
      <c r="U4" s="77"/>
      <c r="V4" s="77"/>
      <c r="W4" s="77"/>
      <c r="X4" s="77"/>
      <c r="Y4" s="77"/>
      <c r="Z4" s="77"/>
    </row>
    <row r="5" spans="1:26" x14ac:dyDescent="0.35">
      <c r="A5" t="s">
        <v>2</v>
      </c>
      <c r="B5" t="s">
        <v>3</v>
      </c>
      <c r="C5" t="s">
        <v>4</v>
      </c>
      <c r="E5" s="33" t="s">
        <v>5</v>
      </c>
    </row>
    <row r="6" spans="1:26" x14ac:dyDescent="0.35">
      <c r="A6" s="43" t="s">
        <v>6</v>
      </c>
      <c r="B6" s="44" t="s">
        <v>7</v>
      </c>
      <c r="C6" s="44"/>
    </row>
    <row r="7" spans="1:26" ht="29" x14ac:dyDescent="0.35">
      <c r="A7" s="43" t="s">
        <v>8</v>
      </c>
      <c r="B7" s="44" t="s">
        <v>9</v>
      </c>
      <c r="C7" s="44" t="s">
        <v>10</v>
      </c>
      <c r="E7" s="57"/>
    </row>
    <row r="8" spans="1:26" ht="29" x14ac:dyDescent="0.35">
      <c r="A8" s="43" t="s">
        <v>11</v>
      </c>
      <c r="B8" s="44" t="s">
        <v>12</v>
      </c>
      <c r="C8" s="44" t="s">
        <v>13</v>
      </c>
    </row>
    <row r="9" spans="1:26" ht="43.5" x14ac:dyDescent="0.35">
      <c r="A9" s="43" t="s">
        <v>14</v>
      </c>
      <c r="B9" s="44" t="s">
        <v>15</v>
      </c>
      <c r="C9" s="44" t="s">
        <v>16</v>
      </c>
    </row>
    <row r="10" spans="1:26" ht="43.5" x14ac:dyDescent="0.35">
      <c r="A10" s="43" t="s">
        <v>17</v>
      </c>
      <c r="B10" s="44" t="s">
        <v>18</v>
      </c>
      <c r="C10" s="43"/>
    </row>
    <row r="11" spans="1:26" ht="58" x14ac:dyDescent="0.35">
      <c r="A11" s="43" t="s">
        <v>19</v>
      </c>
      <c r="B11" s="44" t="s">
        <v>20</v>
      </c>
      <c r="C11" s="43"/>
    </row>
    <row r="12" spans="1:26" x14ac:dyDescent="0.35">
      <c r="A12" s="43" t="s">
        <v>21</v>
      </c>
      <c r="B12" s="43" t="s">
        <v>22</v>
      </c>
      <c r="C12" s="43"/>
    </row>
    <row r="13" spans="1:26" x14ac:dyDescent="0.35">
      <c r="A13" s="43" t="s">
        <v>23</v>
      </c>
      <c r="B13" s="43" t="s">
        <v>24</v>
      </c>
      <c r="C13" s="43"/>
    </row>
    <row r="14" spans="1:26" x14ac:dyDescent="0.35">
      <c r="A14" s="43" t="s">
        <v>25</v>
      </c>
      <c r="B14" s="43" t="s">
        <v>26</v>
      </c>
      <c r="C14" s="43"/>
    </row>
    <row r="15" spans="1:26" x14ac:dyDescent="0.35">
      <c r="A15" s="43" t="s">
        <v>27</v>
      </c>
      <c r="B15" s="43" t="s">
        <v>28</v>
      </c>
      <c r="C15" s="43"/>
    </row>
    <row r="16" spans="1:26" x14ac:dyDescent="0.35">
      <c r="A16" s="43" t="s">
        <v>29</v>
      </c>
      <c r="B16" s="43" t="s">
        <v>30</v>
      </c>
      <c r="C16" s="43"/>
    </row>
    <row r="17" spans="1:3" x14ac:dyDescent="0.35">
      <c r="A17" s="43" t="s">
        <v>31</v>
      </c>
      <c r="B17" s="43" t="s">
        <v>32</v>
      </c>
      <c r="C17" s="43"/>
    </row>
    <row r="18" spans="1:3" x14ac:dyDescent="0.35">
      <c r="A18" s="43" t="s">
        <v>33</v>
      </c>
      <c r="B18" s="43" t="s">
        <v>34</v>
      </c>
      <c r="C18" s="43"/>
    </row>
    <row r="19" spans="1:3" ht="29" x14ac:dyDescent="0.35">
      <c r="A19" s="43" t="s">
        <v>35</v>
      </c>
      <c r="B19" s="44" t="s">
        <v>36</v>
      </c>
      <c r="C19" s="44"/>
    </row>
    <row r="20" spans="1:3" ht="29" x14ac:dyDescent="0.35">
      <c r="A20" s="43" t="s">
        <v>37</v>
      </c>
      <c r="B20" s="44" t="s">
        <v>38</v>
      </c>
      <c r="C20" s="44"/>
    </row>
    <row r="21" spans="1:3" ht="29" x14ac:dyDescent="0.35">
      <c r="A21" s="43" t="s">
        <v>39</v>
      </c>
      <c r="B21" s="44" t="s">
        <v>40</v>
      </c>
      <c r="C21" s="44"/>
    </row>
    <row r="22" spans="1:3" ht="43.5" x14ac:dyDescent="0.35">
      <c r="A22" s="43" t="s">
        <v>41</v>
      </c>
      <c r="B22" s="44" t="s">
        <v>42</v>
      </c>
      <c r="C22" s="44"/>
    </row>
    <row r="23" spans="1:3" ht="29" x14ac:dyDescent="0.35">
      <c r="A23" s="43" t="s">
        <v>43</v>
      </c>
      <c r="B23" s="44" t="s">
        <v>44</v>
      </c>
      <c r="C23" s="44"/>
    </row>
    <row r="24" spans="1:3" ht="29" x14ac:dyDescent="0.35">
      <c r="A24" s="43" t="s">
        <v>45</v>
      </c>
      <c r="B24" s="44" t="s">
        <v>46</v>
      </c>
      <c r="C24" s="44"/>
    </row>
    <row r="25" spans="1:3" ht="43.5" x14ac:dyDescent="0.35">
      <c r="A25" s="43" t="s">
        <v>47</v>
      </c>
      <c r="B25" s="44" t="s">
        <v>48</v>
      </c>
      <c r="C25" s="44"/>
    </row>
    <row r="26" spans="1:3" ht="58" x14ac:dyDescent="0.35">
      <c r="A26" s="43" t="s">
        <v>49</v>
      </c>
      <c r="B26" s="44" t="s">
        <v>50</v>
      </c>
      <c r="C26" s="44"/>
    </row>
    <row r="27" spans="1:3" ht="43.5" x14ac:dyDescent="0.35">
      <c r="A27" s="43" t="s">
        <v>51</v>
      </c>
      <c r="B27" s="44" t="s">
        <v>52</v>
      </c>
      <c r="C27" s="44" t="s">
        <v>53</v>
      </c>
    </row>
    <row r="28" spans="1:3" ht="43.5" x14ac:dyDescent="0.35">
      <c r="A28" s="43" t="s">
        <v>54</v>
      </c>
      <c r="B28" s="44" t="s">
        <v>55</v>
      </c>
      <c r="C28" s="44" t="s">
        <v>56</v>
      </c>
    </row>
    <row r="29" spans="1:3" x14ac:dyDescent="0.35">
      <c r="A29" t="s">
        <v>57</v>
      </c>
      <c r="B29" t="s">
        <v>58</v>
      </c>
      <c r="C29" t="s">
        <v>59</v>
      </c>
    </row>
    <row r="30" spans="1:3" ht="43.5" x14ac:dyDescent="0.35">
      <c r="A30" t="s">
        <v>60</v>
      </c>
      <c r="B30" s="51" t="s">
        <v>61</v>
      </c>
      <c r="C30" s="51" t="s">
        <v>62</v>
      </c>
    </row>
    <row r="31" spans="1:3" ht="43.5" x14ac:dyDescent="0.35">
      <c r="A31" t="s">
        <v>1442</v>
      </c>
      <c r="B31" s="51" t="s">
        <v>1443</v>
      </c>
      <c r="C31" s="51"/>
    </row>
    <row r="32" spans="1:3" ht="29" x14ac:dyDescent="0.35">
      <c r="A32" t="s">
        <v>1708</v>
      </c>
      <c r="B32" s="51" t="s">
        <v>1709</v>
      </c>
      <c r="C32" s="51" t="s">
        <v>1710</v>
      </c>
    </row>
    <row r="33" spans="1:3" ht="29" x14ac:dyDescent="0.35">
      <c r="A33" t="s">
        <v>1735</v>
      </c>
      <c r="B33" s="51" t="s">
        <v>1736</v>
      </c>
      <c r="C33" s="51" t="s">
        <v>1737</v>
      </c>
    </row>
    <row r="34" spans="1:3" ht="29" x14ac:dyDescent="0.35">
      <c r="A34" t="s">
        <v>1894</v>
      </c>
      <c r="B34" s="51" t="s">
        <v>1895</v>
      </c>
      <c r="C34" s="51" t="s">
        <v>1899</v>
      </c>
    </row>
    <row r="62" ht="16" customHeight="1" x14ac:dyDescent="0.35"/>
    <row r="85" spans="1:3" x14ac:dyDescent="0.35">
      <c r="A85" t="s">
        <v>63</v>
      </c>
      <c r="B85" t="s">
        <v>64</v>
      </c>
      <c r="C85" t="s">
        <v>65</v>
      </c>
    </row>
    <row r="86" spans="1:3" ht="232" x14ac:dyDescent="0.35">
      <c r="A86" s="43" t="s">
        <v>66</v>
      </c>
      <c r="B86" s="44" t="s">
        <v>67</v>
      </c>
      <c r="C86" s="44" t="s">
        <v>68</v>
      </c>
    </row>
    <row r="87" spans="1:3" ht="261" x14ac:dyDescent="0.35">
      <c r="A87" s="43" t="s">
        <v>69</v>
      </c>
      <c r="B87" s="44" t="s">
        <v>70</v>
      </c>
      <c r="C87" s="44" t="s">
        <v>71</v>
      </c>
    </row>
    <row r="88" spans="1:3" ht="29" x14ac:dyDescent="0.35">
      <c r="A88" s="51" t="s">
        <v>72</v>
      </c>
      <c r="B88" s="51" t="s">
        <v>73</v>
      </c>
      <c r="C88" s="51" t="s">
        <v>74</v>
      </c>
    </row>
    <row r="89" spans="1:3" ht="43.5" x14ac:dyDescent="0.35">
      <c r="A89" t="s">
        <v>75</v>
      </c>
      <c r="B89" t="s">
        <v>76</v>
      </c>
      <c r="C89" s="51" t="s">
        <v>77</v>
      </c>
    </row>
  </sheetData>
  <mergeCells count="3">
    <mergeCell ref="A2:B2"/>
    <mergeCell ref="A3:Z3"/>
    <mergeCell ref="A4:Z4"/>
  </mergeCells>
  <pageMargins left="0.7" right="0.7" top="0.75" bottom="0.75" header="0.3" footer="0.3"/>
  <pageSetup orientation="portrait" r:id="rId1"/>
  <headerFooter>
    <oddFooter>&amp;C_x000D_&amp;1#&amp;"Calibri"&amp;10&amp;K000000 General Business</oddFooter>
  </headerFooter>
  <drawing r:id="rId2"/>
  <legacyDrawing r:id="rId3"/>
  <controls>
    <mc:AlternateContent xmlns:mc="http://schemas.openxmlformats.org/markup-compatibility/2006">
      <mc:Choice Requires="x14">
        <control shapeId="8194" r:id="rId4" name="SearchCode">
          <controlPr defaultSize="0" autoLine="0" linkedCell="Lists!$B$13" r:id="rId5">
            <anchor moveWithCells="1">
              <from>
                <xdr:col>0</xdr:col>
                <xdr:colOff>0</xdr:colOff>
                <xdr:row>0</xdr:row>
                <xdr:rowOff>0</xdr:rowOff>
              </from>
              <to>
                <xdr:col>1</xdr:col>
                <xdr:colOff>0</xdr:colOff>
                <xdr:row>1</xdr:row>
                <xdr:rowOff>0</xdr:rowOff>
              </to>
            </anchor>
          </controlPr>
        </control>
      </mc:Choice>
      <mc:Fallback>
        <control shapeId="8194" r:id="rId4" name="SearchCode"/>
      </mc:Fallback>
    </mc:AlternateContent>
  </controls>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0E2CA-A288-499A-ACB5-B0C01A756761}">
  <sheetPr codeName="Sheet4"/>
  <dimension ref="A1:L5"/>
  <sheetViews>
    <sheetView workbookViewId="0">
      <selection activeCell="A2" sqref="A2"/>
    </sheetView>
  </sheetViews>
  <sheetFormatPr defaultColWidth="8.7265625" defaultRowHeight="14.5" x14ac:dyDescent="0.35"/>
  <cols>
    <col min="1" max="1" width="26.54296875" style="13" customWidth="1"/>
    <col min="2" max="3" width="8.7265625" style="13"/>
    <col min="4" max="4" width="9.26953125" style="13" customWidth="1"/>
    <col min="5" max="5" width="10.81640625" style="13" customWidth="1"/>
    <col min="6" max="6" width="22.81640625" style="13" customWidth="1"/>
    <col min="7" max="7" width="24.26953125" style="13" customWidth="1"/>
    <col min="8" max="8" width="13.54296875" style="18" customWidth="1"/>
    <col min="9" max="9" width="17.453125" style="13" customWidth="1"/>
    <col min="10" max="10" width="18" style="13" customWidth="1"/>
    <col min="11" max="11" width="12.1796875" style="13" customWidth="1"/>
    <col min="12" max="16384" width="8.7265625" style="13"/>
  </cols>
  <sheetData>
    <row r="1" spans="1:12" s="21" customFormat="1" x14ac:dyDescent="0.35">
      <c r="H1" s="38"/>
    </row>
    <row r="2" spans="1:12" x14ac:dyDescent="0.35">
      <c r="A2" t="s">
        <v>78</v>
      </c>
      <c r="B2" t="s">
        <v>79</v>
      </c>
      <c r="C2" t="s">
        <v>80</v>
      </c>
      <c r="D2" t="s">
        <v>81</v>
      </c>
      <c r="E2" s="39" t="s">
        <v>82</v>
      </c>
      <c r="F2" s="39" t="s">
        <v>83</v>
      </c>
      <c r="G2" s="39" t="s">
        <v>84</v>
      </c>
      <c r="H2" s="40" t="s">
        <v>85</v>
      </c>
      <c r="I2" t="s">
        <v>86</v>
      </c>
      <c r="J2" t="s">
        <v>87</v>
      </c>
      <c r="K2" t="s">
        <v>88</v>
      </c>
      <c r="L2" t="s">
        <v>89</v>
      </c>
    </row>
    <row r="3" spans="1:12" x14ac:dyDescent="0.35">
      <c r="A3" t="s">
        <v>90</v>
      </c>
      <c r="B3" s="8">
        <v>1</v>
      </c>
      <c r="C3" s="8">
        <v>1</v>
      </c>
      <c r="D3" s="8">
        <v>2</v>
      </c>
      <c r="E3" s="20" t="s">
        <v>91</v>
      </c>
      <c r="F3" s="8" t="s">
        <v>92</v>
      </c>
      <c r="G3" t="s">
        <v>93</v>
      </c>
      <c r="H3" s="20"/>
      <c r="I3"/>
      <c r="J3"/>
      <c r="K3" t="s">
        <v>94</v>
      </c>
      <c r="L3" t="s">
        <v>95</v>
      </c>
    </row>
    <row r="4" spans="1:12" x14ac:dyDescent="0.35">
      <c r="A4" t="s">
        <v>96</v>
      </c>
      <c r="B4" s="8">
        <v>2</v>
      </c>
      <c r="C4" s="8">
        <v>2</v>
      </c>
      <c r="D4" s="8">
        <v>3</v>
      </c>
      <c r="E4" s="20" t="s">
        <v>97</v>
      </c>
      <c r="F4" s="8" t="s">
        <v>98</v>
      </c>
      <c r="G4" t="s">
        <v>99</v>
      </c>
      <c r="H4" s="20" t="s">
        <v>100</v>
      </c>
      <c r="I4" t="s">
        <v>101</v>
      </c>
      <c r="J4" t="s">
        <v>102</v>
      </c>
      <c r="K4" t="s">
        <v>103</v>
      </c>
      <c r="L4" t="s">
        <v>104</v>
      </c>
    </row>
    <row r="5" spans="1:12" x14ac:dyDescent="0.35">
      <c r="A5" t="s">
        <v>105</v>
      </c>
      <c r="B5" s="8">
        <v>3</v>
      </c>
      <c r="C5" s="8">
        <v>2</v>
      </c>
      <c r="D5" s="8">
        <v>3</v>
      </c>
      <c r="E5" s="20" t="s">
        <v>97</v>
      </c>
      <c r="F5" s="8" t="s">
        <v>98</v>
      </c>
      <c r="G5" t="s">
        <v>99</v>
      </c>
      <c r="H5" s="20" t="s">
        <v>106</v>
      </c>
      <c r="I5" t="s">
        <v>101</v>
      </c>
      <c r="J5" t="s">
        <v>102</v>
      </c>
      <c r="K5" t="s">
        <v>107</v>
      </c>
      <c r="L5" t="s">
        <v>104</v>
      </c>
    </row>
  </sheetData>
  <dataValidations count="1">
    <dataValidation type="list" allowBlank="1" showInputMessage="1" showErrorMessage="1" sqref="L3:L5" xr:uid="{23A4FC86-CE3D-4F33-993B-B1561C22F992}">
      <formula1>"YES,NO"</formula1>
    </dataValidation>
  </dataValidations>
  <pageMargins left="0.7" right="0.7" top="0.75" bottom="0.75" header="0.3" footer="0.3"/>
  <headerFooter>
    <oddFooter>&amp;C_x000D_&amp;1#&amp;"Calibri"&amp;10&amp;K000000 General Business</oddFooter>
  </headerFooter>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5D47A-BDE6-44E4-978F-E266D690E9AC}">
  <sheetPr codeName="Sheet12"/>
  <dimension ref="A1:AA109"/>
  <sheetViews>
    <sheetView workbookViewId="0">
      <selection activeCell="D1" sqref="D1"/>
    </sheetView>
  </sheetViews>
  <sheetFormatPr defaultRowHeight="14.5" x14ac:dyDescent="0.35"/>
  <cols>
    <col min="1" max="1" width="8.7265625" style="21"/>
    <col min="2" max="2" width="9.54296875" style="21" customWidth="1"/>
    <col min="3" max="4" width="8.7265625" style="21"/>
    <col min="5" max="5" width="14.08984375" style="21" customWidth="1"/>
    <col min="6" max="6" width="8.7265625" style="21"/>
    <col min="7" max="7" width="8.81640625" style="21" customWidth="1"/>
    <col min="8" max="8" width="8.7265625" style="21"/>
    <col min="9" max="9" width="13.36328125" style="21" customWidth="1"/>
    <col min="10" max="10" width="13" style="21" customWidth="1"/>
    <col min="11" max="11" width="17.1796875" style="21" customWidth="1"/>
    <col min="12" max="15" width="13" style="21" customWidth="1"/>
    <col min="16" max="18" width="13" style="1" customWidth="1"/>
    <col min="19" max="19" width="17.1796875" style="21" customWidth="1"/>
    <col min="20" max="20" width="13" style="21" customWidth="1"/>
    <col min="21" max="21" width="4.90625" style="21" bestFit="1" customWidth="1"/>
    <col min="22" max="22" width="9.81640625" style="21" bestFit="1" customWidth="1"/>
    <col min="23" max="23" width="13" style="21" customWidth="1"/>
    <col min="24" max="24" width="17.6328125" style="21" bestFit="1" customWidth="1"/>
    <col min="25" max="25" width="17.1796875" style="21" customWidth="1"/>
    <col min="26" max="26" width="16" style="21" bestFit="1" customWidth="1"/>
    <col min="27" max="27" width="17.1796875" style="21" customWidth="1"/>
    <col min="28" max="16384" width="8.7265625" style="21"/>
  </cols>
  <sheetData>
    <row r="1" spans="1:27" x14ac:dyDescent="0.35">
      <c r="C1" s="71"/>
      <c r="D1" s="41"/>
      <c r="E1" s="41"/>
      <c r="G1" s="41"/>
      <c r="H1" s="41"/>
      <c r="I1" s="41"/>
      <c r="K1" s="41"/>
      <c r="L1" s="56"/>
      <c r="M1" s="41"/>
      <c r="N1" s="41"/>
      <c r="O1" s="41"/>
      <c r="P1" s="70"/>
      <c r="R1" s="70"/>
      <c r="S1" s="15"/>
      <c r="U1" s="41"/>
      <c r="V1" s="41"/>
    </row>
    <row r="2" spans="1:27" x14ac:dyDescent="0.35">
      <c r="A2" t="s">
        <v>518</v>
      </c>
      <c r="B2" t="s">
        <v>1420</v>
      </c>
      <c r="C2" t="s">
        <v>89</v>
      </c>
      <c r="D2" t="s">
        <v>325</v>
      </c>
      <c r="E2" t="s">
        <v>1422</v>
      </c>
      <c r="F2" t="s">
        <v>1415</v>
      </c>
      <c r="G2" t="s">
        <v>1416</v>
      </c>
      <c r="H2" t="s">
        <v>1417</v>
      </c>
      <c r="I2" t="s">
        <v>1418</v>
      </c>
      <c r="J2" t="s">
        <v>1419</v>
      </c>
      <c r="K2" t="s">
        <v>1472</v>
      </c>
      <c r="L2" t="s">
        <v>634</v>
      </c>
      <c r="M2" t="s">
        <v>1846</v>
      </c>
      <c r="N2" t="s">
        <v>1754</v>
      </c>
      <c r="O2" t="s">
        <v>1755</v>
      </c>
      <c r="P2" s="8" t="s">
        <v>1761</v>
      </c>
      <c r="Q2" s="8" t="s">
        <v>1762</v>
      </c>
      <c r="R2" s="8" t="s">
        <v>523</v>
      </c>
      <c r="U2" t="s">
        <v>518</v>
      </c>
      <c r="V2" t="s">
        <v>1420</v>
      </c>
      <c r="W2" t="s">
        <v>1752</v>
      </c>
      <c r="X2" t="s">
        <v>1753</v>
      </c>
      <c r="Y2" t="s">
        <v>1711</v>
      </c>
      <c r="Z2" t="s">
        <v>1757</v>
      </c>
      <c r="AA2" t="s">
        <v>1758</v>
      </c>
    </row>
    <row r="3" spans="1:27" x14ac:dyDescent="0.35">
      <c r="A3">
        <v>1</v>
      </c>
      <c r="B3" t="s">
        <v>1421</v>
      </c>
      <c r="C3" t="s">
        <v>95</v>
      </c>
      <c r="D3" t="s">
        <v>295</v>
      </c>
      <c r="E3" s="34" t="s">
        <v>1767</v>
      </c>
      <c r="F3" t="s">
        <v>1423</v>
      </c>
      <c r="G3"/>
      <c r="H3" t="s">
        <v>1424</v>
      </c>
      <c r="I3" t="s">
        <v>1849</v>
      </c>
      <c r="J3" s="74" t="s">
        <v>1893</v>
      </c>
      <c r="K3" t="s">
        <v>1756</v>
      </c>
      <c r="L3" t="s">
        <v>1847</v>
      </c>
      <c r="M3" t="s">
        <v>1848</v>
      </c>
      <c r="N3" t="b">
        <v>0</v>
      </c>
      <c r="O3" t="b">
        <v>1</v>
      </c>
      <c r="P3" t="s">
        <v>1707</v>
      </c>
      <c r="Q3" t="s">
        <v>1763</v>
      </c>
      <c r="R3" t="s">
        <v>384</v>
      </c>
      <c r="U3" s="8">
        <v>1</v>
      </c>
      <c r="V3"/>
      <c r="W3" t="s">
        <v>1712</v>
      </c>
      <c r="X3"/>
      <c r="Y3" t="s">
        <v>1769</v>
      </c>
      <c r="Z3" t="s">
        <v>1759</v>
      </c>
      <c r="AA3" t="s">
        <v>1770</v>
      </c>
    </row>
    <row r="4" spans="1:27" x14ac:dyDescent="0.35">
      <c r="A4">
        <v>2</v>
      </c>
      <c r="B4" t="s">
        <v>1749</v>
      </c>
      <c r="C4" t="s">
        <v>104</v>
      </c>
      <c r="D4" t="s">
        <v>1750</v>
      </c>
      <c r="E4" t="s">
        <v>1768</v>
      </c>
      <c r="F4" t="s">
        <v>296</v>
      </c>
      <c r="G4"/>
      <c r="H4" t="s">
        <v>1765</v>
      </c>
      <c r="I4"/>
      <c r="J4"/>
      <c r="K4"/>
      <c r="L4"/>
      <c r="M4"/>
      <c r="N4" t="b">
        <v>0</v>
      </c>
      <c r="O4" t="b">
        <v>1</v>
      </c>
      <c r="P4" t="s">
        <v>1751</v>
      </c>
      <c r="Q4" t="s">
        <v>1764</v>
      </c>
      <c r="R4"/>
      <c r="U4" s="8">
        <v>2</v>
      </c>
      <c r="V4"/>
      <c r="W4" t="s">
        <v>1712</v>
      </c>
      <c r="X4"/>
      <c r="Y4" t="s">
        <v>1771</v>
      </c>
      <c r="Z4" t="s">
        <v>1759</v>
      </c>
      <c r="AA4" t="s">
        <v>286</v>
      </c>
    </row>
    <row r="5" spans="1:27" x14ac:dyDescent="0.35">
      <c r="U5" s="8">
        <v>3</v>
      </c>
      <c r="V5"/>
      <c r="W5" t="s">
        <v>1712</v>
      </c>
      <c r="X5"/>
      <c r="Y5" t="s">
        <v>1772</v>
      </c>
      <c r="Z5" t="s">
        <v>1759</v>
      </c>
      <c r="AA5" t="s">
        <v>283</v>
      </c>
    </row>
    <row r="6" spans="1:27" x14ac:dyDescent="0.35">
      <c r="U6" s="8">
        <v>4</v>
      </c>
      <c r="V6"/>
      <c r="W6" t="s">
        <v>1712</v>
      </c>
      <c r="X6"/>
      <c r="Y6" t="s">
        <v>1773</v>
      </c>
      <c r="Z6" t="s">
        <v>1759</v>
      </c>
      <c r="AA6" t="s">
        <v>89</v>
      </c>
    </row>
    <row r="7" spans="1:27" x14ac:dyDescent="0.35">
      <c r="U7" s="8">
        <v>5</v>
      </c>
      <c r="V7"/>
      <c r="W7" t="s">
        <v>1712</v>
      </c>
      <c r="X7"/>
      <c r="Y7" t="s">
        <v>1774</v>
      </c>
      <c r="Z7" t="s">
        <v>1759</v>
      </c>
      <c r="AA7" t="s">
        <v>1775</v>
      </c>
    </row>
    <row r="8" spans="1:27" x14ac:dyDescent="0.35">
      <c r="U8" s="8">
        <v>6</v>
      </c>
      <c r="V8"/>
      <c r="W8" t="s">
        <v>1712</v>
      </c>
      <c r="X8"/>
      <c r="Y8" t="s">
        <v>1776</v>
      </c>
      <c r="Z8" t="s">
        <v>1759</v>
      </c>
      <c r="AA8" t="s">
        <v>282</v>
      </c>
    </row>
    <row r="9" spans="1:27" x14ac:dyDescent="0.35">
      <c r="U9" s="8">
        <v>7</v>
      </c>
      <c r="V9" s="8"/>
      <c r="W9" t="s">
        <v>1712</v>
      </c>
      <c r="X9"/>
      <c r="Y9" t="s">
        <v>1747</v>
      </c>
      <c r="Z9" t="s">
        <v>1759</v>
      </c>
      <c r="AA9" t="s">
        <v>281</v>
      </c>
    </row>
    <row r="10" spans="1:27" x14ac:dyDescent="0.35">
      <c r="U10" s="8">
        <v>8</v>
      </c>
      <c r="V10" s="8"/>
      <c r="W10" t="s">
        <v>1712</v>
      </c>
      <c r="X10"/>
      <c r="Y10" t="s">
        <v>1777</v>
      </c>
      <c r="Z10" t="s">
        <v>1759</v>
      </c>
      <c r="AA10" t="s">
        <v>494</v>
      </c>
    </row>
    <row r="11" spans="1:27" x14ac:dyDescent="0.35">
      <c r="U11" s="8">
        <v>9</v>
      </c>
      <c r="V11" s="8"/>
      <c r="W11" t="s">
        <v>1712</v>
      </c>
      <c r="X11"/>
      <c r="Y11" t="s">
        <v>1748</v>
      </c>
      <c r="Z11" t="s">
        <v>1759</v>
      </c>
      <c r="AA11" t="s">
        <v>1760</v>
      </c>
    </row>
    <row r="12" spans="1:27" x14ac:dyDescent="0.35">
      <c r="J12" s="63"/>
      <c r="U12" s="8">
        <v>10</v>
      </c>
      <c r="V12" s="8"/>
      <c r="W12" t="s">
        <v>1712</v>
      </c>
      <c r="X12"/>
      <c r="Y12" t="s">
        <v>1778</v>
      </c>
      <c r="Z12" t="s">
        <v>1759</v>
      </c>
      <c r="AA12" t="s">
        <v>1779</v>
      </c>
    </row>
    <row r="13" spans="1:27" x14ac:dyDescent="0.35">
      <c r="U13" s="8">
        <v>11</v>
      </c>
      <c r="V13" s="8"/>
      <c r="W13" t="s">
        <v>1712</v>
      </c>
      <c r="X13"/>
      <c r="Y13" t="s">
        <v>1780</v>
      </c>
      <c r="Z13" t="s">
        <v>1759</v>
      </c>
      <c r="AA13" t="s">
        <v>289</v>
      </c>
    </row>
    <row r="14" spans="1:27" x14ac:dyDescent="0.35">
      <c r="U14" s="8">
        <v>12</v>
      </c>
      <c r="V14" s="8"/>
      <c r="W14" t="s">
        <v>1712</v>
      </c>
      <c r="X14"/>
      <c r="Y14" t="s">
        <v>1781</v>
      </c>
      <c r="Z14" t="s">
        <v>1759</v>
      </c>
      <c r="AA14" t="s">
        <v>523</v>
      </c>
    </row>
    <row r="15" spans="1:27" x14ac:dyDescent="0.35">
      <c r="M15" s="15"/>
      <c r="U15" s="8">
        <v>13</v>
      </c>
      <c r="V15" s="8"/>
      <c r="W15" t="s">
        <v>1712</v>
      </c>
      <c r="X15"/>
      <c r="Y15" t="s">
        <v>1782</v>
      </c>
      <c r="Z15" t="s">
        <v>1759</v>
      </c>
      <c r="AA15" t="s">
        <v>1783</v>
      </c>
    </row>
    <row r="16" spans="1:27" x14ac:dyDescent="0.35">
      <c r="G16" s="57"/>
      <c r="U16" s="8">
        <v>14</v>
      </c>
      <c r="V16" s="8"/>
      <c r="W16" t="s">
        <v>1712</v>
      </c>
      <c r="X16"/>
      <c r="Y16" t="s">
        <v>1784</v>
      </c>
      <c r="Z16" t="s">
        <v>1759</v>
      </c>
      <c r="AA16" t="s">
        <v>291</v>
      </c>
    </row>
    <row r="17" spans="21:27" x14ac:dyDescent="0.35">
      <c r="U17" s="8">
        <v>15</v>
      </c>
      <c r="V17" s="8"/>
      <c r="W17" t="s">
        <v>1712</v>
      </c>
      <c r="X17"/>
      <c r="Y17" t="s">
        <v>1785</v>
      </c>
      <c r="Z17" t="s">
        <v>1759</v>
      </c>
      <c r="AA17" t="s">
        <v>280</v>
      </c>
    </row>
    <row r="18" spans="21:27" x14ac:dyDescent="0.35">
      <c r="U18" s="8">
        <v>16</v>
      </c>
      <c r="V18" s="8"/>
      <c r="W18" t="s">
        <v>1712</v>
      </c>
      <c r="X18"/>
      <c r="Y18" t="s">
        <v>1786</v>
      </c>
      <c r="Z18" t="s">
        <v>1759</v>
      </c>
      <c r="AA18" t="s">
        <v>1787</v>
      </c>
    </row>
    <row r="19" spans="21:27" x14ac:dyDescent="0.35">
      <c r="U19" s="8">
        <v>17</v>
      </c>
      <c r="V19" s="8"/>
      <c r="W19" t="s">
        <v>1712</v>
      </c>
      <c r="X19"/>
      <c r="Y19" t="s">
        <v>1788</v>
      </c>
      <c r="Z19" t="s">
        <v>1759</v>
      </c>
      <c r="AA19" t="s">
        <v>1789</v>
      </c>
    </row>
    <row r="20" spans="21:27" x14ac:dyDescent="0.35">
      <c r="U20" s="8">
        <v>18</v>
      </c>
      <c r="V20" s="8"/>
      <c r="W20" t="s">
        <v>1712</v>
      </c>
      <c r="X20"/>
      <c r="Y20" t="s">
        <v>1790</v>
      </c>
      <c r="Z20" t="s">
        <v>1759</v>
      </c>
      <c r="AA20" t="s">
        <v>1791</v>
      </c>
    </row>
    <row r="21" spans="21:27" x14ac:dyDescent="0.35">
      <c r="U21" s="8">
        <v>19</v>
      </c>
      <c r="V21" s="8"/>
      <c r="W21" t="s">
        <v>1712</v>
      </c>
      <c r="X21"/>
      <c r="Y21" t="s">
        <v>1792</v>
      </c>
      <c r="Z21" t="s">
        <v>1415</v>
      </c>
      <c r="AA21" t="s">
        <v>1770</v>
      </c>
    </row>
    <row r="22" spans="21:27" x14ac:dyDescent="0.35">
      <c r="U22" s="8">
        <v>20</v>
      </c>
      <c r="V22" s="8"/>
      <c r="W22" t="s">
        <v>1712</v>
      </c>
      <c r="X22"/>
      <c r="Y22" t="s">
        <v>1793</v>
      </c>
      <c r="Z22" t="s">
        <v>1415</v>
      </c>
      <c r="AA22" t="s">
        <v>286</v>
      </c>
    </row>
    <row r="23" spans="21:27" x14ac:dyDescent="0.35">
      <c r="U23" s="8">
        <v>21</v>
      </c>
      <c r="V23" s="8"/>
      <c r="W23" t="s">
        <v>1712</v>
      </c>
      <c r="X23"/>
      <c r="Y23" t="s">
        <v>1794</v>
      </c>
      <c r="Z23" t="s">
        <v>1415</v>
      </c>
      <c r="AA23" t="s">
        <v>283</v>
      </c>
    </row>
    <row r="24" spans="21:27" x14ac:dyDescent="0.35">
      <c r="U24" s="8">
        <v>22</v>
      </c>
      <c r="V24" s="8"/>
      <c r="W24" t="s">
        <v>1712</v>
      </c>
      <c r="X24"/>
      <c r="Y24" t="s">
        <v>1795</v>
      </c>
      <c r="Z24" t="s">
        <v>1415</v>
      </c>
      <c r="AA24" t="s">
        <v>89</v>
      </c>
    </row>
    <row r="25" spans="21:27" x14ac:dyDescent="0.35">
      <c r="U25" s="8">
        <v>23</v>
      </c>
      <c r="V25" s="8"/>
      <c r="W25" t="s">
        <v>1712</v>
      </c>
      <c r="X25"/>
      <c r="Y25" t="s">
        <v>1796</v>
      </c>
      <c r="Z25" t="s">
        <v>1415</v>
      </c>
      <c r="AA25" t="s">
        <v>1775</v>
      </c>
    </row>
    <row r="26" spans="21:27" x14ac:dyDescent="0.35">
      <c r="U26" s="8">
        <v>24</v>
      </c>
      <c r="V26" s="8"/>
      <c r="W26" t="s">
        <v>1712</v>
      </c>
      <c r="X26"/>
      <c r="Y26" t="s">
        <v>1797</v>
      </c>
      <c r="Z26" t="s">
        <v>1415</v>
      </c>
      <c r="AA26" t="s">
        <v>282</v>
      </c>
    </row>
    <row r="27" spans="21:27" x14ac:dyDescent="0.35">
      <c r="U27" s="8">
        <v>25</v>
      </c>
      <c r="V27" s="8"/>
      <c r="W27" t="s">
        <v>1712</v>
      </c>
      <c r="X27"/>
      <c r="Y27" t="s">
        <v>1798</v>
      </c>
      <c r="Z27" t="s">
        <v>1415</v>
      </c>
      <c r="AA27" t="s">
        <v>281</v>
      </c>
    </row>
    <row r="28" spans="21:27" x14ac:dyDescent="0.35">
      <c r="U28" s="8">
        <v>26</v>
      </c>
      <c r="V28" s="8"/>
      <c r="W28" t="s">
        <v>1712</v>
      </c>
      <c r="X28"/>
      <c r="Y28" t="s">
        <v>1799</v>
      </c>
      <c r="Z28" t="s">
        <v>1415</v>
      </c>
      <c r="AA28" t="s">
        <v>494</v>
      </c>
    </row>
    <row r="29" spans="21:27" x14ac:dyDescent="0.35">
      <c r="U29" s="8">
        <v>27</v>
      </c>
      <c r="V29" s="8"/>
      <c r="W29" t="s">
        <v>1712</v>
      </c>
      <c r="X29"/>
      <c r="Y29" t="s">
        <v>1800</v>
      </c>
      <c r="Z29" t="s">
        <v>1415</v>
      </c>
      <c r="AA29" t="s">
        <v>1760</v>
      </c>
    </row>
    <row r="30" spans="21:27" x14ac:dyDescent="0.35">
      <c r="U30" s="8">
        <v>28</v>
      </c>
      <c r="V30" s="8"/>
      <c r="W30" t="s">
        <v>1712</v>
      </c>
      <c r="X30"/>
      <c r="Y30" t="s">
        <v>1801</v>
      </c>
      <c r="Z30" t="s">
        <v>1415</v>
      </c>
      <c r="AA30" t="s">
        <v>1779</v>
      </c>
    </row>
    <row r="31" spans="21:27" x14ac:dyDescent="0.35">
      <c r="U31" s="8">
        <v>29</v>
      </c>
      <c r="V31" s="8"/>
      <c r="W31" t="s">
        <v>1712</v>
      </c>
      <c r="X31"/>
      <c r="Y31" t="s">
        <v>1802</v>
      </c>
      <c r="Z31" t="s">
        <v>1415</v>
      </c>
      <c r="AA31" t="s">
        <v>289</v>
      </c>
    </row>
    <row r="32" spans="21:27" x14ac:dyDescent="0.35">
      <c r="U32" s="8">
        <v>30</v>
      </c>
      <c r="V32" s="8"/>
      <c r="W32" t="s">
        <v>1712</v>
      </c>
      <c r="X32"/>
      <c r="Y32" t="s">
        <v>1803</v>
      </c>
      <c r="Z32" t="s">
        <v>1415</v>
      </c>
      <c r="AA32" t="s">
        <v>523</v>
      </c>
    </row>
    <row r="33" spans="21:27" x14ac:dyDescent="0.35">
      <c r="U33" s="8">
        <v>31</v>
      </c>
      <c r="V33" s="8"/>
      <c r="W33" t="s">
        <v>1712</v>
      </c>
      <c r="X33"/>
      <c r="Y33" t="s">
        <v>1804</v>
      </c>
      <c r="Z33" t="s">
        <v>1415</v>
      </c>
      <c r="AA33" t="s">
        <v>1783</v>
      </c>
    </row>
    <row r="34" spans="21:27" x14ac:dyDescent="0.35">
      <c r="U34" s="8">
        <v>32</v>
      </c>
      <c r="V34" s="8"/>
      <c r="W34" t="s">
        <v>1712</v>
      </c>
      <c r="X34"/>
      <c r="Y34" t="s">
        <v>1805</v>
      </c>
      <c r="Z34" t="s">
        <v>1415</v>
      </c>
      <c r="AA34" t="s">
        <v>291</v>
      </c>
    </row>
    <row r="35" spans="21:27" x14ac:dyDescent="0.35">
      <c r="U35" s="8">
        <v>33</v>
      </c>
      <c r="V35" s="8"/>
      <c r="W35" t="s">
        <v>1712</v>
      </c>
      <c r="X35"/>
      <c r="Y35" t="s">
        <v>1806</v>
      </c>
      <c r="Z35" t="s">
        <v>1415</v>
      </c>
      <c r="AA35" t="s">
        <v>280</v>
      </c>
    </row>
    <row r="36" spans="21:27" x14ac:dyDescent="0.35">
      <c r="U36" s="8">
        <v>34</v>
      </c>
      <c r="V36" s="8"/>
      <c r="W36" t="s">
        <v>1712</v>
      </c>
      <c r="X36"/>
      <c r="Y36" t="s">
        <v>1807</v>
      </c>
      <c r="Z36" t="s">
        <v>1415</v>
      </c>
      <c r="AA36" t="s">
        <v>1787</v>
      </c>
    </row>
    <row r="37" spans="21:27" x14ac:dyDescent="0.35">
      <c r="U37" s="8">
        <v>35</v>
      </c>
      <c r="V37" s="8"/>
      <c r="W37" t="s">
        <v>1712</v>
      </c>
      <c r="X37"/>
      <c r="Y37" t="s">
        <v>1808</v>
      </c>
      <c r="Z37" t="s">
        <v>1415</v>
      </c>
      <c r="AA37" t="s">
        <v>1789</v>
      </c>
    </row>
    <row r="38" spans="21:27" x14ac:dyDescent="0.35">
      <c r="U38" s="8">
        <v>36</v>
      </c>
      <c r="V38" s="8"/>
      <c r="W38" t="s">
        <v>1712</v>
      </c>
      <c r="X38"/>
      <c r="Y38" t="s">
        <v>1809</v>
      </c>
      <c r="Z38" t="s">
        <v>1415</v>
      </c>
      <c r="AA38" t="s">
        <v>1791</v>
      </c>
    </row>
    <row r="39" spans="21:27" x14ac:dyDescent="0.35">
      <c r="U39" s="8">
        <v>37</v>
      </c>
      <c r="V39" s="8"/>
      <c r="W39" t="s">
        <v>1712</v>
      </c>
      <c r="X39"/>
      <c r="Y39" t="s">
        <v>1810</v>
      </c>
      <c r="Z39" t="s">
        <v>1416</v>
      </c>
      <c r="AA39" t="s">
        <v>1770</v>
      </c>
    </row>
    <row r="40" spans="21:27" x14ac:dyDescent="0.35">
      <c r="U40" s="8">
        <v>38</v>
      </c>
      <c r="V40" s="8"/>
      <c r="W40" t="s">
        <v>1712</v>
      </c>
      <c r="X40"/>
      <c r="Y40" t="s">
        <v>1811</v>
      </c>
      <c r="Z40" t="s">
        <v>1416</v>
      </c>
      <c r="AA40" t="s">
        <v>286</v>
      </c>
    </row>
    <row r="41" spans="21:27" x14ac:dyDescent="0.35">
      <c r="U41" s="8">
        <v>39</v>
      </c>
      <c r="V41" s="8"/>
      <c r="W41" t="s">
        <v>1712</v>
      </c>
      <c r="X41"/>
      <c r="Y41" t="s">
        <v>1812</v>
      </c>
      <c r="Z41" t="s">
        <v>1416</v>
      </c>
      <c r="AA41" t="s">
        <v>283</v>
      </c>
    </row>
    <row r="42" spans="21:27" x14ac:dyDescent="0.35">
      <c r="U42" s="8">
        <v>40</v>
      </c>
      <c r="V42" s="8"/>
      <c r="W42" t="s">
        <v>1712</v>
      </c>
      <c r="X42"/>
      <c r="Y42" t="s">
        <v>1813</v>
      </c>
      <c r="Z42" t="s">
        <v>1416</v>
      </c>
      <c r="AA42" t="s">
        <v>89</v>
      </c>
    </row>
    <row r="43" spans="21:27" x14ac:dyDescent="0.35">
      <c r="U43" s="8">
        <v>41</v>
      </c>
      <c r="V43" s="8"/>
      <c r="W43" t="s">
        <v>1712</v>
      </c>
      <c r="X43"/>
      <c r="Y43" t="s">
        <v>1814</v>
      </c>
      <c r="Z43" t="s">
        <v>1416</v>
      </c>
      <c r="AA43" t="s">
        <v>1775</v>
      </c>
    </row>
    <row r="44" spans="21:27" x14ac:dyDescent="0.35">
      <c r="U44" s="8">
        <v>42</v>
      </c>
      <c r="V44" s="8"/>
      <c r="W44" t="s">
        <v>1712</v>
      </c>
      <c r="X44"/>
      <c r="Y44" t="s">
        <v>1815</v>
      </c>
      <c r="Z44" t="s">
        <v>1416</v>
      </c>
      <c r="AA44" t="s">
        <v>282</v>
      </c>
    </row>
    <row r="45" spans="21:27" x14ac:dyDescent="0.35">
      <c r="U45" s="8">
        <v>43</v>
      </c>
      <c r="V45" s="8"/>
      <c r="W45" t="s">
        <v>1712</v>
      </c>
      <c r="X45"/>
      <c r="Y45" t="s">
        <v>1816</v>
      </c>
      <c r="Z45" t="s">
        <v>1416</v>
      </c>
      <c r="AA45" t="s">
        <v>281</v>
      </c>
    </row>
    <row r="46" spans="21:27" x14ac:dyDescent="0.35">
      <c r="U46" s="8">
        <v>44</v>
      </c>
      <c r="V46" s="8"/>
      <c r="W46" t="s">
        <v>1712</v>
      </c>
      <c r="X46"/>
      <c r="Y46" t="s">
        <v>1817</v>
      </c>
      <c r="Z46" t="s">
        <v>1416</v>
      </c>
      <c r="AA46" t="s">
        <v>494</v>
      </c>
    </row>
    <row r="47" spans="21:27" x14ac:dyDescent="0.35">
      <c r="U47" s="8">
        <v>45</v>
      </c>
      <c r="V47" s="8"/>
      <c r="W47" t="s">
        <v>1712</v>
      </c>
      <c r="X47"/>
      <c r="Y47" t="s">
        <v>1818</v>
      </c>
      <c r="Z47" t="s">
        <v>1416</v>
      </c>
      <c r="AA47" t="s">
        <v>1760</v>
      </c>
    </row>
    <row r="48" spans="21:27" x14ac:dyDescent="0.35">
      <c r="U48" s="8">
        <v>46</v>
      </c>
      <c r="V48" s="8"/>
      <c r="W48" t="s">
        <v>1712</v>
      </c>
      <c r="X48"/>
      <c r="Y48" t="s">
        <v>1819</v>
      </c>
      <c r="Z48" t="s">
        <v>1416</v>
      </c>
      <c r="AA48" t="s">
        <v>1779</v>
      </c>
    </row>
    <row r="49" spans="21:27" x14ac:dyDescent="0.35">
      <c r="U49" s="8">
        <v>47</v>
      </c>
      <c r="V49" s="8"/>
      <c r="W49" t="s">
        <v>1712</v>
      </c>
      <c r="X49"/>
      <c r="Y49" t="s">
        <v>1820</v>
      </c>
      <c r="Z49" t="s">
        <v>1416</v>
      </c>
      <c r="AA49" t="s">
        <v>289</v>
      </c>
    </row>
    <row r="50" spans="21:27" x14ac:dyDescent="0.35">
      <c r="U50" s="8">
        <v>48</v>
      </c>
      <c r="V50" s="8"/>
      <c r="W50" t="s">
        <v>1712</v>
      </c>
      <c r="X50"/>
      <c r="Y50" t="s">
        <v>1821</v>
      </c>
      <c r="Z50" t="s">
        <v>1416</v>
      </c>
      <c r="AA50" t="s">
        <v>523</v>
      </c>
    </row>
    <row r="51" spans="21:27" x14ac:dyDescent="0.35">
      <c r="U51" s="8">
        <v>49</v>
      </c>
      <c r="V51" s="8"/>
      <c r="W51" t="s">
        <v>1712</v>
      </c>
      <c r="X51"/>
      <c r="Y51" t="s">
        <v>1822</v>
      </c>
      <c r="Z51" t="s">
        <v>1416</v>
      </c>
      <c r="AA51" t="s">
        <v>1783</v>
      </c>
    </row>
    <row r="52" spans="21:27" x14ac:dyDescent="0.35">
      <c r="U52" s="8">
        <v>50</v>
      </c>
      <c r="V52" s="8"/>
      <c r="W52" t="s">
        <v>1712</v>
      </c>
      <c r="X52"/>
      <c r="Y52" t="s">
        <v>1823</v>
      </c>
      <c r="Z52" t="s">
        <v>1416</v>
      </c>
      <c r="AA52" t="s">
        <v>291</v>
      </c>
    </row>
    <row r="53" spans="21:27" x14ac:dyDescent="0.35">
      <c r="U53" s="8">
        <v>51</v>
      </c>
      <c r="V53" s="8"/>
      <c r="W53" t="s">
        <v>1712</v>
      </c>
      <c r="X53"/>
      <c r="Y53" t="s">
        <v>1824</v>
      </c>
      <c r="Z53" t="s">
        <v>1416</v>
      </c>
      <c r="AA53" t="s">
        <v>280</v>
      </c>
    </row>
    <row r="54" spans="21:27" x14ac:dyDescent="0.35">
      <c r="U54" s="8">
        <v>52</v>
      </c>
      <c r="V54" s="8"/>
      <c r="W54" t="s">
        <v>1712</v>
      </c>
      <c r="X54"/>
      <c r="Y54" t="s">
        <v>1825</v>
      </c>
      <c r="Z54" t="s">
        <v>1416</v>
      </c>
      <c r="AA54" t="s">
        <v>1787</v>
      </c>
    </row>
    <row r="55" spans="21:27" x14ac:dyDescent="0.35">
      <c r="U55" s="8">
        <v>53</v>
      </c>
      <c r="V55" s="8"/>
      <c r="W55" t="s">
        <v>1712</v>
      </c>
      <c r="X55"/>
      <c r="Y55" t="s">
        <v>1826</v>
      </c>
      <c r="Z55" t="s">
        <v>1416</v>
      </c>
      <c r="AA55" t="s">
        <v>1789</v>
      </c>
    </row>
    <row r="56" spans="21:27" x14ac:dyDescent="0.35">
      <c r="U56" s="8">
        <v>54</v>
      </c>
      <c r="V56" s="8"/>
      <c r="W56" t="s">
        <v>1712</v>
      </c>
      <c r="X56"/>
      <c r="Y56" t="s">
        <v>1827</v>
      </c>
      <c r="Z56" t="s">
        <v>1416</v>
      </c>
      <c r="AA56" t="s">
        <v>1791</v>
      </c>
    </row>
    <row r="57" spans="21:27" x14ac:dyDescent="0.35">
      <c r="U57" s="8">
        <v>55</v>
      </c>
      <c r="V57" s="8"/>
      <c r="W57" t="s">
        <v>1712</v>
      </c>
      <c r="X57"/>
      <c r="Y57" t="s">
        <v>1828</v>
      </c>
      <c r="Z57" t="s">
        <v>325</v>
      </c>
      <c r="AA57" t="s">
        <v>1770</v>
      </c>
    </row>
    <row r="58" spans="21:27" x14ac:dyDescent="0.35">
      <c r="U58" s="8">
        <v>56</v>
      </c>
      <c r="V58" s="8"/>
      <c r="W58" t="s">
        <v>1712</v>
      </c>
      <c r="X58"/>
      <c r="Y58" t="s">
        <v>1829</v>
      </c>
      <c r="Z58" t="s">
        <v>325</v>
      </c>
      <c r="AA58" t="s">
        <v>286</v>
      </c>
    </row>
    <row r="59" spans="21:27" x14ac:dyDescent="0.35">
      <c r="U59" s="8">
        <v>57</v>
      </c>
      <c r="V59" s="8"/>
      <c r="W59" t="s">
        <v>1712</v>
      </c>
      <c r="X59"/>
      <c r="Y59" t="s">
        <v>1830</v>
      </c>
      <c r="Z59" t="s">
        <v>325</v>
      </c>
      <c r="AA59" t="s">
        <v>283</v>
      </c>
    </row>
    <row r="60" spans="21:27" x14ac:dyDescent="0.35">
      <c r="U60" s="8">
        <v>58</v>
      </c>
      <c r="V60" s="8"/>
      <c r="W60" t="s">
        <v>1712</v>
      </c>
      <c r="X60"/>
      <c r="Y60" t="s">
        <v>1831</v>
      </c>
      <c r="Z60" t="s">
        <v>325</v>
      </c>
      <c r="AA60" t="s">
        <v>89</v>
      </c>
    </row>
    <row r="61" spans="21:27" x14ac:dyDescent="0.35">
      <c r="U61" s="8">
        <v>59</v>
      </c>
      <c r="V61" s="8"/>
      <c r="W61" t="s">
        <v>1712</v>
      </c>
      <c r="X61"/>
      <c r="Y61" t="s">
        <v>1832</v>
      </c>
      <c r="Z61" t="s">
        <v>325</v>
      </c>
      <c r="AA61" t="s">
        <v>1775</v>
      </c>
    </row>
    <row r="62" spans="21:27" x14ac:dyDescent="0.35">
      <c r="U62" s="8">
        <v>60</v>
      </c>
      <c r="V62" s="8"/>
      <c r="W62" t="s">
        <v>1712</v>
      </c>
      <c r="X62"/>
      <c r="Y62" t="s">
        <v>1833</v>
      </c>
      <c r="Z62" t="s">
        <v>325</v>
      </c>
      <c r="AA62" t="s">
        <v>282</v>
      </c>
    </row>
    <row r="63" spans="21:27" x14ac:dyDescent="0.35">
      <c r="U63" s="8">
        <v>61</v>
      </c>
      <c r="V63" s="8"/>
      <c r="W63" t="s">
        <v>1712</v>
      </c>
      <c r="X63"/>
      <c r="Y63" t="s">
        <v>1766</v>
      </c>
      <c r="Z63" t="s">
        <v>325</v>
      </c>
      <c r="AA63" t="s">
        <v>281</v>
      </c>
    </row>
    <row r="64" spans="21:27" x14ac:dyDescent="0.35">
      <c r="U64" s="8">
        <v>62</v>
      </c>
      <c r="V64" s="8"/>
      <c r="W64" t="s">
        <v>1712</v>
      </c>
      <c r="X64"/>
      <c r="Y64" t="s">
        <v>1834</v>
      </c>
      <c r="Z64" t="s">
        <v>325</v>
      </c>
      <c r="AA64" t="s">
        <v>494</v>
      </c>
    </row>
    <row r="65" spans="21:27" x14ac:dyDescent="0.35">
      <c r="U65" s="8">
        <v>63</v>
      </c>
      <c r="V65" s="8"/>
      <c r="W65" t="s">
        <v>1712</v>
      </c>
      <c r="X65"/>
      <c r="Y65" t="s">
        <v>1835</v>
      </c>
      <c r="Z65" t="s">
        <v>325</v>
      </c>
      <c r="AA65" t="s">
        <v>1760</v>
      </c>
    </row>
    <row r="66" spans="21:27" x14ac:dyDescent="0.35">
      <c r="U66" s="8">
        <v>64</v>
      </c>
      <c r="V66" s="8"/>
      <c r="W66" t="s">
        <v>1712</v>
      </c>
      <c r="X66"/>
      <c r="Y66" t="s">
        <v>1836</v>
      </c>
      <c r="Z66" t="s">
        <v>325</v>
      </c>
      <c r="AA66" t="s">
        <v>1779</v>
      </c>
    </row>
    <row r="67" spans="21:27" x14ac:dyDescent="0.35">
      <c r="U67" s="8">
        <v>65</v>
      </c>
      <c r="V67" s="8"/>
      <c r="W67" t="s">
        <v>1712</v>
      </c>
      <c r="X67"/>
      <c r="Y67" t="s">
        <v>1837</v>
      </c>
      <c r="Z67" t="s">
        <v>325</v>
      </c>
      <c r="AA67" t="s">
        <v>289</v>
      </c>
    </row>
    <row r="68" spans="21:27" x14ac:dyDescent="0.35">
      <c r="U68" s="8">
        <v>66</v>
      </c>
      <c r="V68" s="8"/>
      <c r="W68" t="s">
        <v>1712</v>
      </c>
      <c r="X68"/>
      <c r="Y68" t="s">
        <v>1838</v>
      </c>
      <c r="Z68" t="s">
        <v>325</v>
      </c>
      <c r="AA68" t="s">
        <v>523</v>
      </c>
    </row>
    <row r="69" spans="21:27" x14ac:dyDescent="0.35">
      <c r="U69" s="8">
        <v>67</v>
      </c>
      <c r="V69" s="8"/>
      <c r="W69" t="s">
        <v>1712</v>
      </c>
      <c r="X69"/>
      <c r="Y69" t="s">
        <v>1839</v>
      </c>
      <c r="Z69" t="s">
        <v>325</v>
      </c>
      <c r="AA69" t="s">
        <v>1783</v>
      </c>
    </row>
    <row r="70" spans="21:27" x14ac:dyDescent="0.35">
      <c r="U70" s="8">
        <v>68</v>
      </c>
      <c r="V70" s="8"/>
      <c r="W70" t="s">
        <v>1712</v>
      </c>
      <c r="X70"/>
      <c r="Y70" t="s">
        <v>1840</v>
      </c>
      <c r="Z70" t="s">
        <v>325</v>
      </c>
      <c r="AA70" t="s">
        <v>291</v>
      </c>
    </row>
    <row r="71" spans="21:27" x14ac:dyDescent="0.35">
      <c r="U71" s="8">
        <v>69</v>
      </c>
      <c r="V71" s="8"/>
      <c r="W71" t="s">
        <v>1712</v>
      </c>
      <c r="X71"/>
      <c r="Y71" t="s">
        <v>1841</v>
      </c>
      <c r="Z71" t="s">
        <v>325</v>
      </c>
      <c r="AA71" t="s">
        <v>280</v>
      </c>
    </row>
    <row r="72" spans="21:27" x14ac:dyDescent="0.35">
      <c r="U72" s="8">
        <v>70</v>
      </c>
      <c r="V72" s="8"/>
      <c r="W72" t="s">
        <v>1712</v>
      </c>
      <c r="X72"/>
      <c r="Y72" t="s">
        <v>1842</v>
      </c>
      <c r="Z72" t="s">
        <v>325</v>
      </c>
      <c r="AA72" t="s">
        <v>1787</v>
      </c>
    </row>
    <row r="73" spans="21:27" x14ac:dyDescent="0.35">
      <c r="U73" s="8">
        <v>71</v>
      </c>
      <c r="V73" s="8"/>
      <c r="W73" t="s">
        <v>1712</v>
      </c>
      <c r="X73"/>
      <c r="Y73" t="s">
        <v>1843</v>
      </c>
      <c r="Z73" t="s">
        <v>325</v>
      </c>
      <c r="AA73" t="s">
        <v>1789</v>
      </c>
    </row>
    <row r="74" spans="21:27" x14ac:dyDescent="0.35">
      <c r="U74" s="8">
        <v>72</v>
      </c>
      <c r="V74" s="8"/>
      <c r="W74" t="s">
        <v>1712</v>
      </c>
      <c r="X74"/>
      <c r="Y74" t="s">
        <v>1844</v>
      </c>
      <c r="Z74" t="s">
        <v>325</v>
      </c>
      <c r="AA74" t="s">
        <v>1791</v>
      </c>
    </row>
    <row r="75" spans="21:27" x14ac:dyDescent="0.35">
      <c r="U75" s="8">
        <v>73</v>
      </c>
      <c r="V75" s="8"/>
      <c r="W75" t="s">
        <v>1712</v>
      </c>
      <c r="X75" t="s">
        <v>295</v>
      </c>
      <c r="Y75" t="s">
        <v>1845</v>
      </c>
      <c r="Z75" t="s">
        <v>1753</v>
      </c>
      <c r="AA75" t="s">
        <v>281</v>
      </c>
    </row>
    <row r="76" spans="21:27" x14ac:dyDescent="0.35">
      <c r="U76">
        <v>74</v>
      </c>
      <c r="V76"/>
      <c r="W76" t="s">
        <v>1850</v>
      </c>
      <c r="X76"/>
      <c r="Y76" t="s">
        <v>1863</v>
      </c>
      <c r="Z76" t="s">
        <v>80</v>
      </c>
      <c r="AA76" t="s">
        <v>144</v>
      </c>
    </row>
    <row r="77" spans="21:27" x14ac:dyDescent="0.35">
      <c r="U77">
        <v>75</v>
      </c>
      <c r="V77"/>
      <c r="W77" t="s">
        <v>1850</v>
      </c>
      <c r="X77"/>
      <c r="Y77" t="s">
        <v>1864</v>
      </c>
      <c r="Z77" t="s">
        <v>80</v>
      </c>
      <c r="AA77" t="s">
        <v>1852</v>
      </c>
    </row>
    <row r="78" spans="21:27" x14ac:dyDescent="0.35">
      <c r="U78">
        <v>76</v>
      </c>
      <c r="V78"/>
      <c r="W78" t="s">
        <v>1850</v>
      </c>
      <c r="X78"/>
      <c r="Y78" t="s">
        <v>1865</v>
      </c>
      <c r="Z78" t="s">
        <v>80</v>
      </c>
      <c r="AA78" t="s">
        <v>145</v>
      </c>
    </row>
    <row r="79" spans="21:27" x14ac:dyDescent="0.35">
      <c r="U79">
        <v>77</v>
      </c>
      <c r="V79"/>
      <c r="W79" t="s">
        <v>1850</v>
      </c>
      <c r="X79"/>
      <c r="Y79" t="s">
        <v>1866</v>
      </c>
      <c r="Z79" t="s">
        <v>80</v>
      </c>
      <c r="AA79" t="s">
        <v>152</v>
      </c>
    </row>
    <row r="80" spans="21:27" x14ac:dyDescent="0.35">
      <c r="U80">
        <v>78</v>
      </c>
      <c r="V80"/>
      <c r="W80" t="s">
        <v>1850</v>
      </c>
      <c r="X80"/>
      <c r="Y80" t="s">
        <v>1867</v>
      </c>
      <c r="Z80" t="s">
        <v>80</v>
      </c>
      <c r="AA80" t="s">
        <v>1853</v>
      </c>
    </row>
    <row r="81" spans="21:27" x14ac:dyDescent="0.35">
      <c r="U81">
        <v>79</v>
      </c>
      <c r="V81"/>
      <c r="W81" t="s">
        <v>1850</v>
      </c>
      <c r="X81"/>
      <c r="Y81" t="s">
        <v>1868</v>
      </c>
      <c r="Z81" t="s">
        <v>80</v>
      </c>
      <c r="AA81" t="s">
        <v>1854</v>
      </c>
    </row>
    <row r="82" spans="21:27" x14ac:dyDescent="0.35">
      <c r="U82">
        <v>80</v>
      </c>
      <c r="V82"/>
      <c r="W82" t="s">
        <v>1850</v>
      </c>
      <c r="X82"/>
      <c r="Y82" t="s">
        <v>1867</v>
      </c>
      <c r="Z82" t="s">
        <v>80</v>
      </c>
      <c r="AA82" t="s">
        <v>155</v>
      </c>
    </row>
    <row r="83" spans="21:27" x14ac:dyDescent="0.35">
      <c r="U83">
        <v>81</v>
      </c>
      <c r="V83"/>
      <c r="W83" t="s">
        <v>1850</v>
      </c>
      <c r="X83"/>
      <c r="Y83" t="s">
        <v>1869</v>
      </c>
      <c r="Z83" t="s">
        <v>80</v>
      </c>
      <c r="AA83" t="s">
        <v>1855</v>
      </c>
    </row>
    <row r="84" spans="21:27" x14ac:dyDescent="0.35">
      <c r="U84">
        <v>82</v>
      </c>
      <c r="V84"/>
      <c r="W84" t="s">
        <v>1850</v>
      </c>
      <c r="X84"/>
      <c r="Y84" t="s">
        <v>1870</v>
      </c>
      <c r="Z84" t="s">
        <v>80</v>
      </c>
      <c r="AA84" t="s">
        <v>1856</v>
      </c>
    </row>
    <row r="85" spans="21:27" x14ac:dyDescent="0.35">
      <c r="U85">
        <v>83</v>
      </c>
      <c r="V85"/>
      <c r="W85" t="s">
        <v>1850</v>
      </c>
      <c r="X85"/>
      <c r="Y85" t="s">
        <v>1871</v>
      </c>
      <c r="Z85" t="s">
        <v>80</v>
      </c>
      <c r="AA85" t="s">
        <v>1857</v>
      </c>
    </row>
    <row r="86" spans="21:27" x14ac:dyDescent="0.35">
      <c r="U86">
        <v>84</v>
      </c>
      <c r="V86"/>
      <c r="W86" t="s">
        <v>1850</v>
      </c>
      <c r="X86"/>
      <c r="Y86" t="s">
        <v>1872</v>
      </c>
      <c r="Z86" t="s">
        <v>80</v>
      </c>
      <c r="AA86" t="s">
        <v>1858</v>
      </c>
    </row>
    <row r="87" spans="21:27" x14ac:dyDescent="0.35">
      <c r="U87">
        <v>85</v>
      </c>
      <c r="V87"/>
      <c r="W87" t="s">
        <v>1850</v>
      </c>
      <c r="X87"/>
      <c r="Y87" t="s">
        <v>1873</v>
      </c>
      <c r="Z87" t="s">
        <v>80</v>
      </c>
      <c r="AA87" t="s">
        <v>1851</v>
      </c>
    </row>
    <row r="88" spans="21:27" x14ac:dyDescent="0.35">
      <c r="U88">
        <v>86</v>
      </c>
      <c r="V88"/>
      <c r="W88" t="s">
        <v>1850</v>
      </c>
      <c r="X88"/>
      <c r="Y88" t="s">
        <v>1867</v>
      </c>
      <c r="Z88" t="s">
        <v>80</v>
      </c>
      <c r="AA88" t="s">
        <v>1859</v>
      </c>
    </row>
    <row r="89" spans="21:27" x14ac:dyDescent="0.35">
      <c r="U89">
        <v>87</v>
      </c>
      <c r="V89"/>
      <c r="W89" t="s">
        <v>1850</v>
      </c>
      <c r="X89"/>
      <c r="Y89" t="s">
        <v>1874</v>
      </c>
      <c r="Z89" t="s">
        <v>80</v>
      </c>
      <c r="AA89" t="s">
        <v>154</v>
      </c>
    </row>
    <row r="90" spans="21:27" x14ac:dyDescent="0.35">
      <c r="U90">
        <v>88</v>
      </c>
      <c r="V90"/>
      <c r="W90" t="s">
        <v>1850</v>
      </c>
      <c r="X90"/>
      <c r="Y90" t="s">
        <v>1875</v>
      </c>
      <c r="Z90" t="s">
        <v>80</v>
      </c>
      <c r="AA90" t="s">
        <v>1860</v>
      </c>
    </row>
    <row r="91" spans="21:27" x14ac:dyDescent="0.35">
      <c r="U91">
        <v>89</v>
      </c>
      <c r="V91"/>
      <c r="W91" t="s">
        <v>1850</v>
      </c>
      <c r="X91"/>
      <c r="Y91" t="s">
        <v>1867</v>
      </c>
      <c r="Z91" t="s">
        <v>80</v>
      </c>
      <c r="AA91" t="s">
        <v>1861</v>
      </c>
    </row>
    <row r="92" spans="21:27" x14ac:dyDescent="0.35">
      <c r="U92">
        <v>90</v>
      </c>
      <c r="V92"/>
      <c r="W92" t="s">
        <v>1850</v>
      </c>
      <c r="X92"/>
      <c r="Y92" t="s">
        <v>1885</v>
      </c>
      <c r="Z92" t="s">
        <v>80</v>
      </c>
      <c r="AA92" t="s">
        <v>1862</v>
      </c>
    </row>
    <row r="93" spans="21:27" x14ac:dyDescent="0.35">
      <c r="U93">
        <v>91</v>
      </c>
      <c r="V93"/>
      <c r="W93" t="s">
        <v>1850</v>
      </c>
      <c r="X93"/>
      <c r="Y93" t="s">
        <v>1876</v>
      </c>
      <c r="Z93" t="s">
        <v>81</v>
      </c>
      <c r="AA93" t="s">
        <v>144</v>
      </c>
    </row>
    <row r="94" spans="21:27" x14ac:dyDescent="0.35">
      <c r="U94">
        <v>92</v>
      </c>
      <c r="V94"/>
      <c r="W94" t="s">
        <v>1850</v>
      </c>
      <c r="X94"/>
      <c r="Y94" t="s">
        <v>1876</v>
      </c>
      <c r="Z94" t="s">
        <v>81</v>
      </c>
      <c r="AA94" t="s">
        <v>1852</v>
      </c>
    </row>
    <row r="95" spans="21:27" x14ac:dyDescent="0.35">
      <c r="U95">
        <v>93</v>
      </c>
      <c r="V95"/>
      <c r="W95" t="s">
        <v>1850</v>
      </c>
      <c r="X95"/>
      <c r="Y95" t="s">
        <v>1876</v>
      </c>
      <c r="Z95" t="s">
        <v>81</v>
      </c>
      <c r="AA95" t="s">
        <v>145</v>
      </c>
    </row>
    <row r="96" spans="21:27" x14ac:dyDescent="0.35">
      <c r="U96">
        <v>94</v>
      </c>
      <c r="V96"/>
      <c r="W96" t="s">
        <v>1850</v>
      </c>
      <c r="X96"/>
      <c r="Y96" t="s">
        <v>1876</v>
      </c>
      <c r="Z96" t="s">
        <v>81</v>
      </c>
      <c r="AA96" t="s">
        <v>152</v>
      </c>
    </row>
    <row r="97" spans="21:27" x14ac:dyDescent="0.35">
      <c r="U97">
        <v>95</v>
      </c>
      <c r="V97"/>
      <c r="W97" t="s">
        <v>1850</v>
      </c>
      <c r="X97"/>
      <c r="Y97" t="s">
        <v>1876</v>
      </c>
      <c r="Z97" t="s">
        <v>81</v>
      </c>
      <c r="AA97" t="s">
        <v>1853</v>
      </c>
    </row>
    <row r="98" spans="21:27" x14ac:dyDescent="0.35">
      <c r="U98">
        <v>96</v>
      </c>
      <c r="V98"/>
      <c r="W98" t="s">
        <v>1850</v>
      </c>
      <c r="X98"/>
      <c r="Y98" t="s">
        <v>1877</v>
      </c>
      <c r="Z98" t="s">
        <v>81</v>
      </c>
      <c r="AA98" t="s">
        <v>1854</v>
      </c>
    </row>
    <row r="99" spans="21:27" x14ac:dyDescent="0.35">
      <c r="U99">
        <v>97</v>
      </c>
      <c r="V99"/>
      <c r="W99" t="s">
        <v>1850</v>
      </c>
      <c r="X99"/>
      <c r="Y99" t="s">
        <v>1876</v>
      </c>
      <c r="Z99" t="s">
        <v>81</v>
      </c>
      <c r="AA99" t="s">
        <v>155</v>
      </c>
    </row>
    <row r="100" spans="21:27" x14ac:dyDescent="0.35">
      <c r="U100">
        <v>98</v>
      </c>
      <c r="V100"/>
      <c r="W100" t="s">
        <v>1850</v>
      </c>
      <c r="X100"/>
      <c r="Y100" t="s">
        <v>1878</v>
      </c>
      <c r="Z100" t="s">
        <v>81</v>
      </c>
      <c r="AA100" t="s">
        <v>1855</v>
      </c>
    </row>
    <row r="101" spans="21:27" x14ac:dyDescent="0.35">
      <c r="U101">
        <v>99</v>
      </c>
      <c r="V101"/>
      <c r="W101" t="s">
        <v>1850</v>
      </c>
      <c r="X101"/>
      <c r="Y101" t="s">
        <v>1879</v>
      </c>
      <c r="Z101" t="s">
        <v>81</v>
      </c>
      <c r="AA101" t="s">
        <v>1856</v>
      </c>
    </row>
    <row r="102" spans="21:27" x14ac:dyDescent="0.35">
      <c r="U102">
        <v>100</v>
      </c>
      <c r="V102"/>
      <c r="W102" t="s">
        <v>1850</v>
      </c>
      <c r="X102"/>
      <c r="Y102" t="s">
        <v>1880</v>
      </c>
      <c r="Z102" t="s">
        <v>81</v>
      </c>
      <c r="AA102" t="s">
        <v>1857</v>
      </c>
    </row>
    <row r="103" spans="21:27" x14ac:dyDescent="0.35">
      <c r="U103">
        <v>101</v>
      </c>
      <c r="V103"/>
      <c r="W103" t="s">
        <v>1850</v>
      </c>
      <c r="X103"/>
      <c r="Y103" t="s">
        <v>1881</v>
      </c>
      <c r="Z103" t="s">
        <v>81</v>
      </c>
      <c r="AA103" t="s">
        <v>1858</v>
      </c>
    </row>
    <row r="104" spans="21:27" x14ac:dyDescent="0.35">
      <c r="U104">
        <v>102</v>
      </c>
      <c r="V104"/>
      <c r="W104" t="s">
        <v>1850</v>
      </c>
      <c r="X104"/>
      <c r="Y104" t="s">
        <v>1882</v>
      </c>
      <c r="Z104" t="s">
        <v>81</v>
      </c>
      <c r="AA104" t="s">
        <v>1851</v>
      </c>
    </row>
    <row r="105" spans="21:27" x14ac:dyDescent="0.35">
      <c r="U105">
        <v>103</v>
      </c>
      <c r="V105"/>
      <c r="W105" t="s">
        <v>1850</v>
      </c>
      <c r="X105"/>
      <c r="Y105" t="s">
        <v>1876</v>
      </c>
      <c r="Z105" t="s">
        <v>81</v>
      </c>
      <c r="AA105" t="s">
        <v>1859</v>
      </c>
    </row>
    <row r="106" spans="21:27" x14ac:dyDescent="0.35">
      <c r="U106">
        <v>104</v>
      </c>
      <c r="V106"/>
      <c r="W106" t="s">
        <v>1850</v>
      </c>
      <c r="X106"/>
      <c r="Y106" t="s">
        <v>1883</v>
      </c>
      <c r="Z106" t="s">
        <v>81</v>
      </c>
      <c r="AA106" t="s">
        <v>154</v>
      </c>
    </row>
    <row r="107" spans="21:27" x14ac:dyDescent="0.35">
      <c r="U107">
        <v>105</v>
      </c>
      <c r="V107"/>
      <c r="W107" t="s">
        <v>1850</v>
      </c>
      <c r="X107"/>
      <c r="Y107" t="s">
        <v>1884</v>
      </c>
      <c r="Z107" t="s">
        <v>81</v>
      </c>
      <c r="AA107" t="s">
        <v>1860</v>
      </c>
    </row>
    <row r="108" spans="21:27" x14ac:dyDescent="0.35">
      <c r="U108">
        <v>106</v>
      </c>
      <c r="V108"/>
      <c r="W108" t="s">
        <v>1850</v>
      </c>
      <c r="X108"/>
      <c r="Y108" t="s">
        <v>1876</v>
      </c>
      <c r="Z108" t="s">
        <v>81</v>
      </c>
      <c r="AA108" t="s">
        <v>1861</v>
      </c>
    </row>
    <row r="109" spans="21:27" x14ac:dyDescent="0.35">
      <c r="U109">
        <v>107</v>
      </c>
      <c r="V109"/>
      <c r="W109" t="s">
        <v>1850</v>
      </c>
      <c r="X109"/>
      <c r="Y109" t="s">
        <v>1886</v>
      </c>
      <c r="Z109" t="s">
        <v>81</v>
      </c>
      <c r="AA109" t="s">
        <v>1862</v>
      </c>
    </row>
  </sheetData>
  <phoneticPr fontId="5" type="noConversion"/>
  <dataValidations count="1">
    <dataValidation type="list" allowBlank="1" showInputMessage="1" showErrorMessage="1" sqref="C3:C4" xr:uid="{BEE0E205-092C-4A19-838D-3413B637ABCB}">
      <formula1>"YES,NO"</formula1>
    </dataValidation>
  </dataValidations>
  <hyperlinks>
    <hyperlink ref="E3" r:id="rId1" xr:uid="{E6D91DFC-A459-4D91-9E92-F8F8E802290E}"/>
    <hyperlink ref="J3" r:id="rId2" xr:uid="{CA082CB3-36F6-4697-B699-9D960976F27C}"/>
  </hyperlinks>
  <pageMargins left="0.7" right="0.7" top="0.75" bottom="0.75" header="0.3" footer="0.3"/>
  <headerFooter>
    <oddFooter>&amp;C_x000D_&amp;1#&amp;"Calibri"&amp;10&amp;K000000 General Business</oddFooter>
  </headerFooter>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82FC-B099-49C7-BB40-2EDF107B0273}">
  <sheetPr codeName="Sheet2"/>
  <dimension ref="A1:BT40"/>
  <sheetViews>
    <sheetView showRowColHeaders="0" topLeftCell="A13" workbookViewId="0">
      <selection activeCell="H28" sqref="H28"/>
    </sheetView>
  </sheetViews>
  <sheetFormatPr defaultColWidth="8.7265625" defaultRowHeight="14.5" x14ac:dyDescent="0.35"/>
  <cols>
    <col min="1" max="1" width="11.54296875" style="13" bestFit="1" customWidth="1"/>
    <col min="2" max="2" width="9.81640625" style="13" customWidth="1"/>
    <col min="3" max="3" width="14.1796875" style="13" customWidth="1"/>
    <col min="4" max="4" width="14.453125" style="13" customWidth="1"/>
    <col min="5" max="5" width="12.1796875" style="13" customWidth="1"/>
    <col min="6" max="6" width="12.54296875" style="13" customWidth="1"/>
    <col min="7" max="7" width="14.54296875" style="13" customWidth="1"/>
    <col min="8" max="8" width="21.7265625" style="13" customWidth="1"/>
    <col min="9" max="9" width="15.1796875" style="13" customWidth="1"/>
    <col min="10" max="10" width="15.54296875" style="13" customWidth="1"/>
    <col min="11" max="11" width="26.7265625" style="13" bestFit="1" customWidth="1"/>
    <col min="12" max="12" width="11.453125" style="13" customWidth="1"/>
    <col min="13" max="16384" width="8.7265625" style="13"/>
  </cols>
  <sheetData>
    <row r="1" spans="1:72" s="21" customFormat="1" x14ac:dyDescent="0.35">
      <c r="C1" s="41"/>
      <c r="BT1" s="41"/>
    </row>
    <row r="2" spans="1:72" x14ac:dyDescent="0.35">
      <c r="A2" s="78" t="s">
        <v>108</v>
      </c>
      <c r="B2" s="78"/>
      <c r="C2" s="78" t="s">
        <v>109</v>
      </c>
      <c r="D2" s="78"/>
      <c r="E2" s="78" t="s">
        <v>110</v>
      </c>
      <c r="F2" s="78"/>
      <c r="G2" s="78" t="s">
        <v>111</v>
      </c>
      <c r="H2" s="78"/>
      <c r="I2" s="78" t="s">
        <v>112</v>
      </c>
      <c r="J2" s="78"/>
      <c r="K2" s="22"/>
      <c r="L2" s="23"/>
    </row>
    <row r="3" spans="1:72" x14ac:dyDescent="0.35">
      <c r="A3" s="24" t="s">
        <v>113</v>
      </c>
      <c r="B3" s="25" t="s">
        <v>114</v>
      </c>
      <c r="C3" s="26" t="s">
        <v>115</v>
      </c>
      <c r="D3" s="26" t="s">
        <v>116</v>
      </c>
      <c r="E3" s="26" t="s">
        <v>117</v>
      </c>
      <c r="F3" s="26" t="s">
        <v>118</v>
      </c>
      <c r="G3" s="25" t="s">
        <v>119</v>
      </c>
      <c r="H3" s="25" t="s">
        <v>120</v>
      </c>
      <c r="I3" s="26" t="s">
        <v>121</v>
      </c>
      <c r="J3" s="26" t="s">
        <v>122</v>
      </c>
      <c r="K3" s="25" t="s">
        <v>123</v>
      </c>
      <c r="L3" s="25" t="s">
        <v>124</v>
      </c>
    </row>
    <row r="4" spans="1:72" x14ac:dyDescent="0.35">
      <c r="A4" s="27">
        <v>45411</v>
      </c>
      <c r="B4" s="28">
        <v>0.59550925925925924</v>
      </c>
      <c r="C4" s="29" t="s">
        <v>125</v>
      </c>
      <c r="D4" s="29" t="s">
        <v>126</v>
      </c>
      <c r="E4" s="29" t="s">
        <v>127</v>
      </c>
      <c r="F4" s="29" t="s">
        <v>128</v>
      </c>
      <c r="G4" s="29">
        <v>295</v>
      </c>
      <c r="H4" s="29">
        <v>314</v>
      </c>
      <c r="I4" s="29"/>
      <c r="J4" s="29"/>
      <c r="K4" s="29"/>
      <c r="L4"/>
    </row>
    <row r="5" spans="1:72" x14ac:dyDescent="0.35">
      <c r="A5" t="s">
        <v>129</v>
      </c>
      <c r="B5" s="30">
        <v>0.5873842592592593</v>
      </c>
      <c r="C5" t="s">
        <v>125</v>
      </c>
      <c r="D5" t="s">
        <v>126</v>
      </c>
      <c r="E5" t="s">
        <v>127</v>
      </c>
      <c r="F5" t="s">
        <v>128</v>
      </c>
      <c r="G5" t="s">
        <v>130</v>
      </c>
      <c r="H5" t="s">
        <v>130</v>
      </c>
      <c r="I5" t="s">
        <v>130</v>
      </c>
      <c r="J5" t="s">
        <v>130</v>
      </c>
      <c r="K5" t="s">
        <v>131</v>
      </c>
      <c r="L5"/>
    </row>
    <row r="6" spans="1:72" x14ac:dyDescent="0.35">
      <c r="A6" t="s">
        <v>129</v>
      </c>
      <c r="B6" s="30">
        <v>0.60699074074074078</v>
      </c>
      <c r="C6" t="s">
        <v>125</v>
      </c>
      <c r="D6" t="s">
        <v>126</v>
      </c>
      <c r="E6" t="s">
        <v>127</v>
      </c>
      <c r="F6" t="s">
        <v>128</v>
      </c>
      <c r="G6">
        <v>312</v>
      </c>
      <c r="H6">
        <v>315</v>
      </c>
      <c r="I6" t="s">
        <v>132</v>
      </c>
      <c r="J6" t="s">
        <v>133</v>
      </c>
      <c r="K6" t="s">
        <v>134</v>
      </c>
      <c r="L6"/>
    </row>
    <row r="7" spans="1:72" x14ac:dyDescent="0.35">
      <c r="A7" t="s">
        <v>135</v>
      </c>
      <c r="B7" s="30">
        <v>0.47856481481481483</v>
      </c>
      <c r="C7" t="s">
        <v>125</v>
      </c>
      <c r="D7" t="s">
        <v>126</v>
      </c>
      <c r="E7" t="s">
        <v>127</v>
      </c>
      <c r="F7" t="s">
        <v>128</v>
      </c>
      <c r="G7">
        <v>309</v>
      </c>
      <c r="H7">
        <v>320</v>
      </c>
      <c r="I7" t="s">
        <v>132</v>
      </c>
      <c r="J7" t="s">
        <v>133</v>
      </c>
      <c r="K7" t="s">
        <v>134</v>
      </c>
      <c r="L7"/>
    </row>
    <row r="8" spans="1:72" x14ac:dyDescent="0.35">
      <c r="A8" t="s">
        <v>135</v>
      </c>
      <c r="B8" s="30">
        <v>0.48709490740740741</v>
      </c>
      <c r="C8" t="s">
        <v>125</v>
      </c>
      <c r="D8" t="s">
        <v>126</v>
      </c>
      <c r="E8" t="s">
        <v>127</v>
      </c>
      <c r="F8" t="s">
        <v>128</v>
      </c>
      <c r="G8" t="s">
        <v>130</v>
      </c>
      <c r="H8" t="s">
        <v>130</v>
      </c>
      <c r="I8" t="s">
        <v>130</v>
      </c>
      <c r="J8" t="s">
        <v>130</v>
      </c>
      <c r="K8" t="s">
        <v>136</v>
      </c>
      <c r="L8"/>
    </row>
    <row r="9" spans="1:72" x14ac:dyDescent="0.35">
      <c r="A9" t="s">
        <v>137</v>
      </c>
      <c r="B9" s="30">
        <v>0.43262731481481481</v>
      </c>
      <c r="C9" t="s">
        <v>125</v>
      </c>
      <c r="D9" t="s">
        <v>126</v>
      </c>
      <c r="E9" t="s">
        <v>127</v>
      </c>
      <c r="F9" t="s">
        <v>128</v>
      </c>
      <c r="G9" t="s">
        <v>130</v>
      </c>
      <c r="H9" t="s">
        <v>130</v>
      </c>
      <c r="I9" t="s">
        <v>130</v>
      </c>
      <c r="J9" t="s">
        <v>130</v>
      </c>
      <c r="K9" t="s">
        <v>131</v>
      </c>
      <c r="L9"/>
    </row>
    <row r="10" spans="1:72" x14ac:dyDescent="0.35">
      <c r="A10" t="s">
        <v>137</v>
      </c>
      <c r="B10" s="30">
        <v>0.4332523148148148</v>
      </c>
      <c r="C10" t="s">
        <v>125</v>
      </c>
      <c r="D10" t="s">
        <v>126</v>
      </c>
      <c r="E10" t="s">
        <v>127</v>
      </c>
      <c r="F10" t="s">
        <v>128</v>
      </c>
      <c r="G10" t="s">
        <v>130</v>
      </c>
      <c r="H10" t="s">
        <v>130</v>
      </c>
      <c r="I10" t="s">
        <v>130</v>
      </c>
      <c r="J10" t="s">
        <v>130</v>
      </c>
      <c r="K10" t="s">
        <v>131</v>
      </c>
      <c r="L10"/>
    </row>
    <row r="11" spans="1:72" x14ac:dyDescent="0.35">
      <c r="A11" t="s">
        <v>137</v>
      </c>
      <c r="B11" s="30">
        <v>0.43539351851851854</v>
      </c>
      <c r="C11" t="s">
        <v>125</v>
      </c>
      <c r="D11" t="s">
        <v>126</v>
      </c>
      <c r="E11" t="s">
        <v>127</v>
      </c>
      <c r="F11" t="s">
        <v>128</v>
      </c>
      <c r="G11">
        <v>308</v>
      </c>
      <c r="H11">
        <v>332</v>
      </c>
      <c r="I11" t="s">
        <v>132</v>
      </c>
      <c r="J11" t="s">
        <v>133</v>
      </c>
      <c r="K11" t="s">
        <v>134</v>
      </c>
      <c r="L11"/>
    </row>
    <row r="12" spans="1:72" x14ac:dyDescent="0.35">
      <c r="A12" t="s">
        <v>137</v>
      </c>
      <c r="B12" s="30">
        <v>0.46604166666666669</v>
      </c>
      <c r="C12" t="s">
        <v>125</v>
      </c>
      <c r="D12" t="s">
        <v>126</v>
      </c>
      <c r="E12" t="s">
        <v>127</v>
      </c>
      <c r="F12" t="s">
        <v>128</v>
      </c>
      <c r="G12">
        <v>306</v>
      </c>
      <c r="H12">
        <v>332</v>
      </c>
      <c r="I12" t="s">
        <v>132</v>
      </c>
      <c r="J12" t="s">
        <v>133</v>
      </c>
      <c r="K12" t="s">
        <v>134</v>
      </c>
      <c r="L12"/>
    </row>
    <row r="13" spans="1:72" x14ac:dyDescent="0.35">
      <c r="A13" t="s">
        <v>137</v>
      </c>
      <c r="B13" s="30">
        <v>0.46925925925925926</v>
      </c>
      <c r="C13" t="s">
        <v>125</v>
      </c>
      <c r="D13" t="s">
        <v>126</v>
      </c>
      <c r="E13" t="s">
        <v>127</v>
      </c>
      <c r="F13" t="s">
        <v>128</v>
      </c>
      <c r="G13">
        <v>306</v>
      </c>
      <c r="H13">
        <v>330</v>
      </c>
      <c r="I13" t="s">
        <v>132</v>
      </c>
      <c r="J13" t="s">
        <v>133</v>
      </c>
      <c r="K13" t="s">
        <v>134</v>
      </c>
      <c r="L13"/>
    </row>
    <row r="14" spans="1:72" x14ac:dyDescent="0.35">
      <c r="A14" t="s">
        <v>137</v>
      </c>
      <c r="B14" s="30">
        <v>0.48267361111111112</v>
      </c>
      <c r="C14" t="s">
        <v>125</v>
      </c>
      <c r="D14" t="s">
        <v>126</v>
      </c>
      <c r="E14" t="s">
        <v>127</v>
      </c>
      <c r="F14" t="s">
        <v>128</v>
      </c>
      <c r="G14">
        <v>328</v>
      </c>
      <c r="H14">
        <v>336</v>
      </c>
      <c r="I14" t="s">
        <v>132</v>
      </c>
      <c r="J14" t="s">
        <v>133</v>
      </c>
      <c r="K14" t="s">
        <v>134</v>
      </c>
      <c r="L14"/>
    </row>
    <row r="15" spans="1:72" x14ac:dyDescent="0.35">
      <c r="A15" t="s">
        <v>137</v>
      </c>
      <c r="B15" s="30">
        <v>0.48626157407407405</v>
      </c>
      <c r="C15" t="s">
        <v>125</v>
      </c>
      <c r="D15" t="s">
        <v>126</v>
      </c>
      <c r="E15" t="s">
        <v>127</v>
      </c>
      <c r="F15" t="s">
        <v>128</v>
      </c>
      <c r="G15">
        <v>334</v>
      </c>
      <c r="H15">
        <v>333</v>
      </c>
      <c r="I15" t="s">
        <v>132</v>
      </c>
      <c r="J15" t="s">
        <v>133</v>
      </c>
      <c r="K15" t="s">
        <v>134</v>
      </c>
      <c r="L15"/>
    </row>
    <row r="16" spans="1:72" x14ac:dyDescent="0.35">
      <c r="A16" t="s">
        <v>137</v>
      </c>
      <c r="B16" s="30">
        <v>0.48719907407407409</v>
      </c>
      <c r="C16" t="s">
        <v>125</v>
      </c>
      <c r="D16" t="s">
        <v>126</v>
      </c>
      <c r="E16" t="s">
        <v>127</v>
      </c>
      <c r="F16" t="s">
        <v>128</v>
      </c>
      <c r="G16">
        <v>333</v>
      </c>
      <c r="H16">
        <v>336</v>
      </c>
      <c r="I16" t="s">
        <v>132</v>
      </c>
      <c r="J16" t="s">
        <v>133</v>
      </c>
      <c r="K16" t="s">
        <v>134</v>
      </c>
      <c r="L16"/>
    </row>
    <row r="17" spans="1:12" x14ac:dyDescent="0.35">
      <c r="A17" t="s">
        <v>137</v>
      </c>
      <c r="B17" s="30">
        <v>0.4881597222222222</v>
      </c>
      <c r="C17" t="s">
        <v>125</v>
      </c>
      <c r="D17" t="s">
        <v>126</v>
      </c>
      <c r="E17" t="s">
        <v>127</v>
      </c>
      <c r="F17" t="s">
        <v>128</v>
      </c>
      <c r="G17">
        <v>334</v>
      </c>
      <c r="H17">
        <v>334</v>
      </c>
      <c r="I17" t="s">
        <v>132</v>
      </c>
      <c r="J17" t="s">
        <v>133</v>
      </c>
      <c r="K17" t="s">
        <v>134</v>
      </c>
      <c r="L17"/>
    </row>
    <row r="18" spans="1:12" x14ac:dyDescent="0.35">
      <c r="A18" t="s">
        <v>137</v>
      </c>
      <c r="B18" s="30">
        <v>0.48822916666666666</v>
      </c>
      <c r="C18" t="s">
        <v>125</v>
      </c>
      <c r="D18" t="s">
        <v>126</v>
      </c>
      <c r="E18" t="s">
        <v>127</v>
      </c>
      <c r="F18" t="s">
        <v>128</v>
      </c>
      <c r="G18">
        <v>335</v>
      </c>
      <c r="H18">
        <v>337</v>
      </c>
      <c r="I18" t="s">
        <v>132</v>
      </c>
      <c r="J18" t="s">
        <v>133</v>
      </c>
      <c r="K18" t="s">
        <v>134</v>
      </c>
      <c r="L18"/>
    </row>
    <row r="19" spans="1:12" x14ac:dyDescent="0.35">
      <c r="A19" t="s">
        <v>137</v>
      </c>
      <c r="B19" s="30">
        <v>0.48973379629629632</v>
      </c>
      <c r="C19" t="s">
        <v>125</v>
      </c>
      <c r="D19" t="s">
        <v>126</v>
      </c>
      <c r="E19" t="s">
        <v>127</v>
      </c>
      <c r="F19" t="s">
        <v>128</v>
      </c>
      <c r="G19">
        <v>338</v>
      </c>
      <c r="H19">
        <v>335</v>
      </c>
      <c r="I19" t="s">
        <v>132</v>
      </c>
      <c r="J19" t="s">
        <v>133</v>
      </c>
      <c r="K19" t="s">
        <v>134</v>
      </c>
      <c r="L19"/>
    </row>
    <row r="20" spans="1:12" x14ac:dyDescent="0.35">
      <c r="A20" t="s">
        <v>137</v>
      </c>
      <c r="B20" s="30">
        <v>0.60180555555555559</v>
      </c>
      <c r="C20" t="s">
        <v>125</v>
      </c>
      <c r="D20" t="s">
        <v>126</v>
      </c>
      <c r="E20" t="s">
        <v>127</v>
      </c>
      <c r="F20" t="s">
        <v>128</v>
      </c>
      <c r="G20" t="s">
        <v>130</v>
      </c>
      <c r="H20" t="s">
        <v>130</v>
      </c>
      <c r="I20" t="s">
        <v>130</v>
      </c>
      <c r="J20" t="s">
        <v>130</v>
      </c>
      <c r="K20" t="s">
        <v>136</v>
      </c>
      <c r="L20"/>
    </row>
    <row r="21" spans="1:12" x14ac:dyDescent="0.35">
      <c r="A21" t="s">
        <v>137</v>
      </c>
      <c r="B21" s="30">
        <v>0.60467592592592589</v>
      </c>
      <c r="C21" t="s">
        <v>125</v>
      </c>
      <c r="D21" t="s">
        <v>126</v>
      </c>
      <c r="E21" t="s">
        <v>127</v>
      </c>
      <c r="F21" t="s">
        <v>128</v>
      </c>
      <c r="G21" t="s">
        <v>130</v>
      </c>
      <c r="H21" t="s">
        <v>130</v>
      </c>
      <c r="I21" t="s">
        <v>130</v>
      </c>
      <c r="J21" t="s">
        <v>130</v>
      </c>
      <c r="K21" t="s">
        <v>138</v>
      </c>
      <c r="L21"/>
    </row>
    <row r="22" spans="1:12" x14ac:dyDescent="0.35">
      <c r="A22" t="s">
        <v>137</v>
      </c>
      <c r="B22" s="30">
        <v>0.61395833333333338</v>
      </c>
      <c r="C22" t="s">
        <v>125</v>
      </c>
      <c r="D22" t="s">
        <v>126</v>
      </c>
      <c r="E22" t="s">
        <v>127</v>
      </c>
      <c r="F22" t="s">
        <v>128</v>
      </c>
      <c r="G22" t="s">
        <v>130</v>
      </c>
      <c r="H22" t="s">
        <v>130</v>
      </c>
      <c r="I22" t="s">
        <v>130</v>
      </c>
      <c r="J22" t="s">
        <v>130</v>
      </c>
      <c r="K22" t="s">
        <v>138</v>
      </c>
      <c r="L22"/>
    </row>
    <row r="23" spans="1:12" x14ac:dyDescent="0.35">
      <c r="A23" t="s">
        <v>137</v>
      </c>
      <c r="B23" s="30">
        <v>0.67666666666666664</v>
      </c>
      <c r="C23" t="s">
        <v>125</v>
      </c>
      <c r="D23" t="s">
        <v>126</v>
      </c>
      <c r="E23" t="s">
        <v>127</v>
      </c>
      <c r="F23" t="s">
        <v>139</v>
      </c>
      <c r="G23">
        <v>338</v>
      </c>
      <c r="H23">
        <v>363</v>
      </c>
      <c r="I23" t="s">
        <v>132</v>
      </c>
      <c r="J23" t="s">
        <v>133</v>
      </c>
      <c r="K23" t="s">
        <v>134</v>
      </c>
      <c r="L23"/>
    </row>
    <row r="24" spans="1:12" x14ac:dyDescent="0.35">
      <c r="A24" t="s">
        <v>140</v>
      </c>
      <c r="B24" s="30">
        <v>0.42152777777777778</v>
      </c>
      <c r="C24" t="s">
        <v>125</v>
      </c>
      <c r="D24" t="s">
        <v>126</v>
      </c>
      <c r="E24" t="s">
        <v>127</v>
      </c>
      <c r="F24" t="s">
        <v>141</v>
      </c>
      <c r="G24" t="s">
        <v>130</v>
      </c>
      <c r="H24" t="s">
        <v>130</v>
      </c>
      <c r="I24" t="s">
        <v>130</v>
      </c>
      <c r="J24" t="s">
        <v>130</v>
      </c>
      <c r="K24" t="s">
        <v>138</v>
      </c>
      <c r="L24"/>
    </row>
    <row r="25" spans="1:12" x14ac:dyDescent="0.35">
      <c r="A25" t="s">
        <v>140</v>
      </c>
      <c r="B25" s="30">
        <v>0.43417824074074074</v>
      </c>
      <c r="C25" t="s">
        <v>125</v>
      </c>
      <c r="D25" t="s">
        <v>126</v>
      </c>
      <c r="E25" t="s">
        <v>127</v>
      </c>
      <c r="F25" t="s">
        <v>141</v>
      </c>
      <c r="G25">
        <v>389</v>
      </c>
      <c r="H25">
        <v>390</v>
      </c>
      <c r="I25" t="s">
        <v>132</v>
      </c>
      <c r="J25" t="s">
        <v>133</v>
      </c>
      <c r="K25" t="s">
        <v>134</v>
      </c>
      <c r="L25"/>
    </row>
    <row r="29" spans="1:12" x14ac:dyDescent="0.35">
      <c r="D29" s="21"/>
      <c r="E29" s="21"/>
    </row>
    <row r="30" spans="1:12" x14ac:dyDescent="0.35">
      <c r="D30" s="21"/>
      <c r="E30" s="21"/>
    </row>
    <row r="31" spans="1:12" x14ac:dyDescent="0.35">
      <c r="D31" s="21"/>
      <c r="E31" s="21"/>
    </row>
    <row r="32" spans="1:12" x14ac:dyDescent="0.35">
      <c r="D32" s="21"/>
      <c r="E32" s="21"/>
    </row>
    <row r="33" spans="4:5" x14ac:dyDescent="0.35">
      <c r="D33" s="21"/>
      <c r="E33" s="21"/>
    </row>
    <row r="34" spans="4:5" x14ac:dyDescent="0.35">
      <c r="D34" s="21"/>
      <c r="E34" s="21"/>
    </row>
    <row r="35" spans="4:5" x14ac:dyDescent="0.35">
      <c r="D35" s="21"/>
      <c r="E35" s="21"/>
    </row>
    <row r="36" spans="4:5" x14ac:dyDescent="0.35">
      <c r="D36" s="21"/>
      <c r="E36" s="21"/>
    </row>
    <row r="37" spans="4:5" x14ac:dyDescent="0.35">
      <c r="D37" s="21"/>
      <c r="E37" s="21"/>
    </row>
    <row r="38" spans="4:5" x14ac:dyDescent="0.35">
      <c r="D38" s="21"/>
      <c r="E38" s="21"/>
    </row>
    <row r="39" spans="4:5" x14ac:dyDescent="0.35">
      <c r="D39" s="21"/>
      <c r="E39" s="21"/>
    </row>
    <row r="40" spans="4:5" x14ac:dyDescent="0.35">
      <c r="E40" s="21"/>
    </row>
  </sheetData>
  <mergeCells count="5">
    <mergeCell ref="A2:B2"/>
    <mergeCell ref="C2:D2"/>
    <mergeCell ref="E2:F2"/>
    <mergeCell ref="G2:H2"/>
    <mergeCell ref="I2:J2"/>
  </mergeCells>
  <pageMargins left="0.7" right="0.7" top="0.75" bottom="0.75" header="0.3" footer="0.3"/>
  <headerFooter>
    <oddFooter>&amp;C_x000D_&amp;1#&amp;"Calibri"&amp;10&amp;K000000 General Business</oddFooter>
  </headerFooter>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CDF42-C9C0-4E0C-9610-DCF8423DADD5}">
  <sheetPr codeName="Sheet8"/>
  <dimension ref="A1:M16"/>
  <sheetViews>
    <sheetView showGridLines="0" topLeftCell="A3" zoomScaleNormal="100" workbookViewId="0">
      <selection activeCell="A15" sqref="A15"/>
    </sheetView>
  </sheetViews>
  <sheetFormatPr defaultColWidth="8.7265625" defaultRowHeight="14.5" x14ac:dyDescent="0.35"/>
  <cols>
    <col min="1" max="1" width="40.453125" style="13" bestFit="1" customWidth="1"/>
    <col min="2" max="2" width="13.54296875" style="13" bestFit="1" customWidth="1"/>
    <col min="3" max="3" width="16.7265625" style="13" customWidth="1"/>
    <col min="4" max="4" width="12.453125" style="13" customWidth="1"/>
    <col min="5" max="5" width="21.54296875" style="13" customWidth="1"/>
    <col min="6" max="6" width="26.26953125" style="13" customWidth="1"/>
    <col min="7" max="7" width="12.26953125" style="13" customWidth="1"/>
    <col min="8" max="8" width="11.81640625" style="13" customWidth="1"/>
    <col min="9" max="10" width="10.1796875" style="13" customWidth="1"/>
    <col min="11" max="11" width="17.54296875" style="13" customWidth="1"/>
    <col min="12" max="12" width="14.81640625" style="13" bestFit="1" customWidth="1"/>
    <col min="13" max="13" width="22.08984375" style="13" bestFit="1" customWidth="1"/>
    <col min="14" max="16384" width="8.7265625" style="13"/>
  </cols>
  <sheetData>
    <row r="1" spans="1:13" s="21" customFormat="1" x14ac:dyDescent="0.35">
      <c r="C1" s="56"/>
      <c r="D1" s="56"/>
      <c r="H1" s="41"/>
    </row>
    <row r="2" spans="1:13" ht="26.5" customHeight="1" x14ac:dyDescent="0.45">
      <c r="B2" s="31" t="s">
        <v>142</v>
      </c>
      <c r="C2" s="31"/>
      <c r="D2" s="31"/>
      <c r="E2" s="31"/>
    </row>
    <row r="3" spans="1:13" s="33" customFormat="1" ht="18.649999999999999" customHeight="1" x14ac:dyDescent="0.45">
      <c r="A3" s="32" t="s">
        <v>143</v>
      </c>
      <c r="B3" s="25" t="s">
        <v>144</v>
      </c>
      <c r="C3" s="25" t="s">
        <v>145</v>
      </c>
      <c r="D3" s="25" t="s">
        <v>146</v>
      </c>
      <c r="E3" s="26" t="s">
        <v>147</v>
      </c>
      <c r="F3" s="26" t="s">
        <v>148</v>
      </c>
      <c r="G3" s="25" t="s">
        <v>149</v>
      </c>
      <c r="H3" s="25" t="s">
        <v>150</v>
      </c>
      <c r="I3" s="25" t="s">
        <v>151</v>
      </c>
      <c r="J3" s="25" t="s">
        <v>152</v>
      </c>
      <c r="K3" s="25" t="s">
        <v>153</v>
      </c>
      <c r="L3" s="25" t="s">
        <v>154</v>
      </c>
      <c r="M3" s="25" t="s">
        <v>155</v>
      </c>
    </row>
    <row r="4" spans="1:13" ht="19.5" customHeight="1" x14ac:dyDescent="0.35">
      <c r="A4" t="s">
        <v>156</v>
      </c>
      <c r="B4" t="s">
        <v>156</v>
      </c>
      <c r="C4" t="s">
        <v>157</v>
      </c>
      <c r="D4" t="s">
        <v>125</v>
      </c>
      <c r="E4" s="8">
        <v>15</v>
      </c>
      <c r="F4" t="s">
        <v>158</v>
      </c>
      <c r="G4"/>
      <c r="H4"/>
      <c r="I4" t="s">
        <v>159</v>
      </c>
      <c r="J4" s="17" t="s">
        <v>160</v>
      </c>
      <c r="K4" s="8">
        <v>1</v>
      </c>
      <c r="L4"/>
      <c r="M4"/>
    </row>
    <row r="5" spans="1:13" ht="19.5" customHeight="1" x14ac:dyDescent="0.35">
      <c r="A5" t="s">
        <v>161</v>
      </c>
      <c r="B5" t="s">
        <v>162</v>
      </c>
      <c r="C5" t="s">
        <v>157</v>
      </c>
      <c r="D5" t="s">
        <v>126</v>
      </c>
      <c r="E5" s="8">
        <v>23</v>
      </c>
      <c r="F5" t="s">
        <v>158</v>
      </c>
      <c r="G5"/>
      <c r="H5" t="s">
        <v>163</v>
      </c>
      <c r="I5" t="s">
        <v>159</v>
      </c>
      <c r="J5" s="17" t="s">
        <v>164</v>
      </c>
      <c r="K5" s="8">
        <v>2</v>
      </c>
      <c r="L5"/>
      <c r="M5"/>
    </row>
    <row r="6" spans="1:13" ht="19.5" customHeight="1" x14ac:dyDescent="0.35">
      <c r="A6" t="s">
        <v>165</v>
      </c>
      <c r="B6" t="s">
        <v>166</v>
      </c>
      <c r="C6" t="s">
        <v>157</v>
      </c>
      <c r="D6" t="s">
        <v>161</v>
      </c>
      <c r="E6" s="8">
        <v>3</v>
      </c>
      <c r="F6" t="s">
        <v>158</v>
      </c>
      <c r="G6" t="s">
        <v>81</v>
      </c>
      <c r="H6" t="s">
        <v>167</v>
      </c>
      <c r="I6" t="s">
        <v>168</v>
      </c>
      <c r="J6" s="17" t="s">
        <v>169</v>
      </c>
      <c r="K6" s="8">
        <v>3</v>
      </c>
      <c r="L6"/>
      <c r="M6" t="s">
        <v>170</v>
      </c>
    </row>
    <row r="7" spans="1:13" ht="19.5" customHeight="1" x14ac:dyDescent="0.35">
      <c r="A7" t="s">
        <v>171</v>
      </c>
      <c r="B7" t="s">
        <v>172</v>
      </c>
      <c r="C7" t="s">
        <v>157</v>
      </c>
      <c r="D7" t="s">
        <v>173</v>
      </c>
      <c r="E7" s="8">
        <v>7</v>
      </c>
      <c r="F7" t="s">
        <v>158</v>
      </c>
      <c r="G7"/>
      <c r="H7" t="s">
        <v>174</v>
      </c>
      <c r="I7" t="s">
        <v>168</v>
      </c>
      <c r="J7" s="17" t="s">
        <v>160</v>
      </c>
      <c r="K7" s="8">
        <v>4</v>
      </c>
      <c r="L7"/>
      <c r="M7"/>
    </row>
    <row r="8" spans="1:13" ht="19.5" customHeight="1" x14ac:dyDescent="0.35">
      <c r="A8" t="s">
        <v>175</v>
      </c>
      <c r="B8" t="s">
        <v>176</v>
      </c>
      <c r="C8" t="s">
        <v>157</v>
      </c>
      <c r="D8" t="s">
        <v>176</v>
      </c>
      <c r="E8" s="8"/>
      <c r="F8"/>
      <c r="G8"/>
      <c r="H8"/>
      <c r="I8" t="s">
        <v>177</v>
      </c>
      <c r="J8" s="17" t="s">
        <v>178</v>
      </c>
      <c r="K8" s="8">
        <v>5</v>
      </c>
      <c r="L8" t="s">
        <v>179</v>
      </c>
      <c r="M8"/>
    </row>
    <row r="9" spans="1:13" ht="19.5" customHeight="1" x14ac:dyDescent="0.35">
      <c r="A9" t="s">
        <v>180</v>
      </c>
      <c r="B9" t="s">
        <v>181</v>
      </c>
      <c r="C9" t="s">
        <v>157</v>
      </c>
      <c r="D9" t="s">
        <v>181</v>
      </c>
      <c r="E9" s="8"/>
      <c r="F9"/>
      <c r="G9"/>
      <c r="H9"/>
      <c r="I9" t="s">
        <v>177</v>
      </c>
      <c r="J9" s="17" t="s">
        <v>178</v>
      </c>
      <c r="K9" s="8">
        <v>6</v>
      </c>
      <c r="L9" t="s">
        <v>182</v>
      </c>
      <c r="M9"/>
    </row>
    <row r="10" spans="1:13" ht="19.5" customHeight="1" x14ac:dyDescent="0.35">
      <c r="A10" t="s">
        <v>170</v>
      </c>
      <c r="B10" t="s">
        <v>166</v>
      </c>
      <c r="C10" t="s">
        <v>157</v>
      </c>
      <c r="D10" t="s">
        <v>183</v>
      </c>
      <c r="E10" s="8">
        <v>5</v>
      </c>
      <c r="F10" t="s">
        <v>158</v>
      </c>
      <c r="G10"/>
      <c r="H10"/>
      <c r="I10" t="s">
        <v>575</v>
      </c>
      <c r="J10"/>
      <c r="K10" s="8">
        <v>7</v>
      </c>
      <c r="L10" t="s">
        <v>155</v>
      </c>
      <c r="M10"/>
    </row>
    <row r="11" spans="1:13" ht="19.5" customHeight="1" x14ac:dyDescent="0.35">
      <c r="A11" t="s">
        <v>1486</v>
      </c>
      <c r="B11" t="s">
        <v>1484</v>
      </c>
      <c r="C11" t="s">
        <v>157</v>
      </c>
      <c r="D11" s="8">
        <v>2024</v>
      </c>
      <c r="E11" s="8">
        <v>4</v>
      </c>
      <c r="F11" t="s">
        <v>158</v>
      </c>
      <c r="G11"/>
      <c r="H11" t="s">
        <v>199</v>
      </c>
      <c r="I11" t="s">
        <v>177</v>
      </c>
      <c r="J11" s="34" t="s">
        <v>1485</v>
      </c>
      <c r="K11" s="8">
        <v>8</v>
      </c>
      <c r="L11"/>
      <c r="M11"/>
    </row>
    <row r="12" spans="1:13" ht="19.5" customHeight="1" x14ac:dyDescent="0.35">
      <c r="A12" t="s">
        <v>1745</v>
      </c>
      <c r="B12" t="s">
        <v>1484</v>
      </c>
      <c r="C12" t="s">
        <v>157</v>
      </c>
      <c r="D12" s="8">
        <v>2024</v>
      </c>
      <c r="E12" s="8">
        <v>4</v>
      </c>
      <c r="F12" t="s">
        <v>158</v>
      </c>
      <c r="G12"/>
      <c r="H12" t="s">
        <v>199</v>
      </c>
      <c r="I12" t="s">
        <v>575</v>
      </c>
      <c r="J12" s="34" t="s">
        <v>1746</v>
      </c>
      <c r="K12" s="8">
        <v>9</v>
      </c>
      <c r="L12"/>
      <c r="M12"/>
    </row>
    <row r="13" spans="1:13" ht="19.5" customHeight="1" x14ac:dyDescent="0.35">
      <c r="A13" t="s">
        <v>1887</v>
      </c>
      <c r="B13" t="s">
        <v>1888</v>
      </c>
      <c r="C13" t="s">
        <v>157</v>
      </c>
      <c r="D13" t="s">
        <v>535</v>
      </c>
      <c r="E13" s="8">
        <v>1</v>
      </c>
      <c r="F13" t="s">
        <v>158</v>
      </c>
      <c r="G13" t="s">
        <v>80</v>
      </c>
      <c r="H13" t="s">
        <v>218</v>
      </c>
      <c r="I13" t="s">
        <v>575</v>
      </c>
      <c r="J13" s="34" t="s">
        <v>1889</v>
      </c>
      <c r="K13" s="8">
        <v>10</v>
      </c>
      <c r="L13"/>
      <c r="M13" t="s">
        <v>1890</v>
      </c>
    </row>
    <row r="14" spans="1:13" ht="19.5" customHeight="1" x14ac:dyDescent="0.35">
      <c r="A14" t="s">
        <v>1890</v>
      </c>
      <c r="B14" t="s">
        <v>1888</v>
      </c>
      <c r="C14" t="s">
        <v>157</v>
      </c>
      <c r="D14" t="s">
        <v>1891</v>
      </c>
      <c r="E14" s="8">
        <v>1</v>
      </c>
      <c r="F14" t="s">
        <v>158</v>
      </c>
      <c r="G14" t="s">
        <v>1892</v>
      </c>
      <c r="H14" t="s">
        <v>222</v>
      </c>
      <c r="I14" t="s">
        <v>575</v>
      </c>
      <c r="J14" s="34" t="s">
        <v>1889</v>
      </c>
      <c r="K14" s="8">
        <v>11</v>
      </c>
      <c r="L14"/>
      <c r="M14"/>
    </row>
    <row r="15" spans="1:13" ht="19.5" customHeight="1" x14ac:dyDescent="0.35"/>
    <row r="16" spans="1:13" ht="19.5" customHeight="1" x14ac:dyDescent="0.35"/>
  </sheetData>
  <hyperlinks>
    <hyperlink ref="J4" r:id="rId1" xr:uid="{2515D9F1-19AF-41C6-8E5A-6370EFAD9CF1}"/>
    <hyperlink ref="J8" r:id="rId2" xr:uid="{416C0CFF-ED61-493A-ABAF-FFEFE7DED42F}"/>
    <hyperlink ref="J9" r:id="rId3" xr:uid="{57667066-7DB3-44CC-BBEC-06A44016EC29}"/>
    <hyperlink ref="J11" r:id="rId4" xr:uid="{4402FA2D-8BCB-46B8-8DB0-13E2A7255173}"/>
    <hyperlink ref="J12" r:id="rId5" xr:uid="{6F776443-C16A-488D-BF9D-CA14ECF96DE6}"/>
    <hyperlink ref="J13" r:id="rId6" xr:uid="{182C9D46-7696-49A5-BCD0-2A2F96562FE6}"/>
    <hyperlink ref="J14" r:id="rId7" xr:uid="{D44AEAFC-B43E-43B8-96FA-05FC7344DD4D}"/>
  </hyperlinks>
  <pageMargins left="0.7" right="0.7" top="0.75" bottom="0.75" header="0.3" footer="0.3"/>
  <pageSetup orientation="portrait" r:id="rId8"/>
  <headerFooter>
    <oddFooter>&amp;C_x000D_&amp;1#&amp;"Calibri"&amp;10&amp;K000000 General Business</oddFooter>
  </headerFooter>
  <tableParts count="1">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43DF2-943D-40C9-B9E7-4695372741B7}">
  <sheetPr codeName="Sheet3"/>
  <dimension ref="A1:O281"/>
  <sheetViews>
    <sheetView showGridLines="0" workbookViewId="0">
      <selection activeCell="B4" sqref="B4"/>
    </sheetView>
  </sheetViews>
  <sheetFormatPr defaultRowHeight="14.5" x14ac:dyDescent="0.35"/>
  <cols>
    <col min="1" max="1" width="34.453125" customWidth="1"/>
    <col min="2" max="2" width="13.54296875" customWidth="1"/>
    <col min="3" max="3" width="16.7265625" customWidth="1"/>
    <col min="4" max="4" width="12.453125" customWidth="1"/>
    <col min="5" max="5" width="14.7265625" customWidth="1"/>
    <col min="6" max="6" width="16" style="8" customWidth="1"/>
    <col min="7" max="7" width="14.54296875" style="8" customWidth="1"/>
    <col min="8" max="8" width="16.1796875" customWidth="1"/>
    <col min="9" max="9" width="21.453125" style="8" bestFit="1" customWidth="1"/>
    <col min="10" max="10" width="15.26953125" style="8" customWidth="1"/>
    <col min="12" max="12" width="11.453125" customWidth="1"/>
    <col min="13" max="13" width="9.81640625" customWidth="1"/>
    <col min="14" max="15" width="11.81640625" customWidth="1"/>
  </cols>
  <sheetData>
    <row r="1" spans="1:15" ht="37.5" customHeight="1" thickBot="1" x14ac:dyDescent="0.5">
      <c r="A1" s="89" t="s">
        <v>184</v>
      </c>
      <c r="B1" s="90"/>
      <c r="C1" s="91"/>
      <c r="D1" s="90"/>
      <c r="E1" s="92"/>
      <c r="F1" s="81" t="s">
        <v>185</v>
      </c>
      <c r="G1" s="82"/>
      <c r="H1" s="82"/>
      <c r="I1" s="82"/>
      <c r="J1" s="82"/>
      <c r="K1" s="82"/>
      <c r="L1" s="82"/>
      <c r="M1" s="82"/>
      <c r="N1" s="82"/>
      <c r="O1" s="83"/>
    </row>
    <row r="2" spans="1:15" ht="19" thickBot="1" x14ac:dyDescent="0.5">
      <c r="A2" s="79" t="s">
        <v>156</v>
      </c>
      <c r="B2" s="84"/>
      <c r="C2" s="84"/>
      <c r="D2" s="84"/>
      <c r="E2" s="80"/>
      <c r="F2" s="86" t="s">
        <v>186</v>
      </c>
      <c r="G2" s="87"/>
      <c r="H2" s="88"/>
      <c r="I2" s="86" t="s">
        <v>187</v>
      </c>
      <c r="J2" s="87"/>
      <c r="K2" s="87"/>
      <c r="L2" s="87"/>
      <c r="M2" s="88"/>
      <c r="N2" s="79" t="s">
        <v>150</v>
      </c>
      <c r="O2" s="80"/>
    </row>
    <row r="3" spans="1:15" ht="29.5" thickBot="1" x14ac:dyDescent="0.4">
      <c r="A3" s="1" t="s">
        <v>144</v>
      </c>
      <c r="B3" s="1" t="s">
        <v>145</v>
      </c>
      <c r="C3" s="1" t="s">
        <v>146</v>
      </c>
      <c r="D3" s="2" t="s">
        <v>147</v>
      </c>
      <c r="E3" s="10" t="s">
        <v>148</v>
      </c>
      <c r="F3" s="1" t="s">
        <v>188</v>
      </c>
      <c r="G3" s="1" t="s">
        <v>189</v>
      </c>
      <c r="H3" s="10" t="s">
        <v>190</v>
      </c>
      <c r="I3" s="11" t="s">
        <v>191</v>
      </c>
      <c r="J3" s="12" t="s">
        <v>192</v>
      </c>
      <c r="K3" s="12" t="s">
        <v>193</v>
      </c>
      <c r="L3" s="12" t="s">
        <v>194</v>
      </c>
      <c r="M3" s="3" t="s">
        <v>195</v>
      </c>
      <c r="N3" s="11" t="s">
        <v>80</v>
      </c>
      <c r="O3" s="10" t="s">
        <v>81</v>
      </c>
    </row>
    <row r="4" spans="1:15" ht="15" thickBot="1" x14ac:dyDescent="0.4">
      <c r="A4" s="4" t="s">
        <v>156</v>
      </c>
      <c r="B4" s="5" t="s">
        <v>157</v>
      </c>
      <c r="C4" s="5" t="s">
        <v>125</v>
      </c>
      <c r="D4" s="6">
        <v>15</v>
      </c>
      <c r="E4" s="5" t="s">
        <v>158</v>
      </c>
      <c r="F4" s="9" t="s">
        <v>196</v>
      </c>
      <c r="G4" s="8" t="s">
        <v>197</v>
      </c>
      <c r="H4" t="s">
        <v>158</v>
      </c>
      <c r="I4" s="8" t="s">
        <v>197</v>
      </c>
      <c r="J4" s="8" t="s">
        <v>158</v>
      </c>
      <c r="L4" s="8" t="s">
        <v>198</v>
      </c>
    </row>
    <row r="5" spans="1:15" ht="15" thickBot="1" x14ac:dyDescent="0.4">
      <c r="A5" s="1" t="s">
        <v>149</v>
      </c>
      <c r="B5" s="1" t="s">
        <v>150</v>
      </c>
      <c r="C5" s="1" t="s">
        <v>151</v>
      </c>
      <c r="D5" s="1" t="s">
        <v>152</v>
      </c>
      <c r="E5" s="1" t="s">
        <v>153</v>
      </c>
      <c r="F5" s="8" t="s">
        <v>199</v>
      </c>
      <c r="G5" s="8" t="s">
        <v>200</v>
      </c>
      <c r="H5" t="s">
        <v>201</v>
      </c>
      <c r="I5" s="8" t="s">
        <v>202</v>
      </c>
      <c r="J5" s="8" t="s">
        <v>201</v>
      </c>
      <c r="L5" s="8"/>
    </row>
    <row r="6" spans="1:15" ht="15" thickBot="1" x14ac:dyDescent="0.4">
      <c r="A6" s="4"/>
      <c r="B6" s="5"/>
      <c r="C6" s="5" t="s">
        <v>159</v>
      </c>
      <c r="D6" s="16" t="s">
        <v>160</v>
      </c>
      <c r="E6" s="6">
        <v>1</v>
      </c>
      <c r="F6" s="8" t="s">
        <v>203</v>
      </c>
      <c r="G6" s="8" t="s">
        <v>204</v>
      </c>
      <c r="H6" t="s">
        <v>205</v>
      </c>
      <c r="I6" s="8" t="s">
        <v>204</v>
      </c>
      <c r="J6" s="8" t="s">
        <v>206</v>
      </c>
      <c r="L6" s="8"/>
    </row>
    <row r="7" spans="1:15" ht="15" thickBot="1" x14ac:dyDescent="0.4">
      <c r="A7" s="1" t="s">
        <v>207</v>
      </c>
      <c r="B7" s="1" t="s">
        <v>208</v>
      </c>
      <c r="C7" s="1" t="s">
        <v>209</v>
      </c>
      <c r="D7" s="1" t="s">
        <v>210</v>
      </c>
      <c r="E7" s="1" t="s">
        <v>211</v>
      </c>
      <c r="F7" s="8" t="s">
        <v>212</v>
      </c>
      <c r="G7" s="8" t="s">
        <v>213</v>
      </c>
      <c r="H7" t="s">
        <v>214</v>
      </c>
      <c r="I7" s="8" t="s">
        <v>199</v>
      </c>
      <c r="J7" s="8" t="s">
        <v>215</v>
      </c>
      <c r="L7" s="8"/>
    </row>
    <row r="8" spans="1:15" ht="15" thickBot="1" x14ac:dyDescent="0.4">
      <c r="A8" s="4"/>
      <c r="B8" s="5"/>
      <c r="C8" s="5"/>
      <c r="D8" s="6"/>
      <c r="E8" s="5"/>
      <c r="F8" s="8" t="s">
        <v>216</v>
      </c>
      <c r="G8" s="8" t="s">
        <v>199</v>
      </c>
      <c r="H8" t="s">
        <v>217</v>
      </c>
      <c r="I8" s="8" t="s">
        <v>218</v>
      </c>
      <c r="J8" s="8" t="s">
        <v>181</v>
      </c>
      <c r="L8" s="8"/>
    </row>
    <row r="9" spans="1:15" ht="19" thickBot="1" x14ac:dyDescent="0.5">
      <c r="A9" s="84" t="s">
        <v>161</v>
      </c>
      <c r="B9" s="84"/>
      <c r="C9" s="84"/>
      <c r="D9" s="84"/>
      <c r="E9" s="84"/>
      <c r="F9" s="8" t="s">
        <v>219</v>
      </c>
      <c r="G9" s="8" t="s">
        <v>220</v>
      </c>
      <c r="H9" t="s">
        <v>221</v>
      </c>
      <c r="I9" s="8" t="s">
        <v>222</v>
      </c>
      <c r="J9" s="8" t="s">
        <v>223</v>
      </c>
      <c r="L9" s="8"/>
    </row>
    <row r="10" spans="1:15" ht="29.5" thickBot="1" x14ac:dyDescent="0.4">
      <c r="A10" s="1" t="s">
        <v>144</v>
      </c>
      <c r="B10" s="1" t="s">
        <v>145</v>
      </c>
      <c r="C10" s="1" t="s">
        <v>146</v>
      </c>
      <c r="D10" s="2" t="s">
        <v>147</v>
      </c>
      <c r="E10" s="2" t="s">
        <v>148</v>
      </c>
      <c r="F10" s="8" t="s">
        <v>224</v>
      </c>
      <c r="G10" s="8" t="s">
        <v>218</v>
      </c>
      <c r="H10" t="s">
        <v>181</v>
      </c>
      <c r="I10"/>
    </row>
    <row r="11" spans="1:15" ht="15" thickBot="1" x14ac:dyDescent="0.4">
      <c r="A11" s="5" t="s">
        <v>162</v>
      </c>
      <c r="B11" s="5" t="s">
        <v>157</v>
      </c>
      <c r="C11" s="5" t="s">
        <v>126</v>
      </c>
      <c r="D11" s="6">
        <v>23</v>
      </c>
      <c r="E11" s="7" t="s">
        <v>158</v>
      </c>
      <c r="F11" s="8" t="s">
        <v>225</v>
      </c>
      <c r="G11" s="8" t="s">
        <v>222</v>
      </c>
      <c r="H11" t="s">
        <v>51</v>
      </c>
      <c r="K11" s="8"/>
    </row>
    <row r="12" spans="1:15" ht="15" thickBot="1" x14ac:dyDescent="0.4">
      <c r="A12" s="1" t="s">
        <v>149</v>
      </c>
      <c r="B12" s="1" t="s">
        <v>150</v>
      </c>
      <c r="C12" s="1" t="s">
        <v>151</v>
      </c>
      <c r="D12" s="1" t="s">
        <v>152</v>
      </c>
      <c r="E12" s="1" t="s">
        <v>153</v>
      </c>
      <c r="F12" s="8" t="s">
        <v>226</v>
      </c>
      <c r="G12" s="8" t="s">
        <v>227</v>
      </c>
      <c r="H12" t="s">
        <v>228</v>
      </c>
    </row>
    <row r="13" spans="1:15" ht="15" thickBot="1" x14ac:dyDescent="0.4">
      <c r="A13" s="4" t="s">
        <v>80</v>
      </c>
      <c r="B13" s="6" t="s">
        <v>163</v>
      </c>
      <c r="C13" s="5" t="s">
        <v>229</v>
      </c>
      <c r="D13" s="16" t="s">
        <v>164</v>
      </c>
      <c r="E13" s="6">
        <v>2</v>
      </c>
      <c r="F13" s="8" t="s">
        <v>230</v>
      </c>
      <c r="G13" s="8" t="s">
        <v>231</v>
      </c>
      <c r="H13" t="s">
        <v>232</v>
      </c>
    </row>
    <row r="14" spans="1:15" ht="15" thickBot="1" x14ac:dyDescent="0.4">
      <c r="A14" s="1" t="s">
        <v>207</v>
      </c>
      <c r="B14" s="1" t="s">
        <v>208</v>
      </c>
      <c r="C14" s="1" t="s">
        <v>209</v>
      </c>
      <c r="D14" s="1" t="s">
        <v>210</v>
      </c>
      <c r="E14" s="1" t="s">
        <v>211</v>
      </c>
    </row>
    <row r="15" spans="1:15" ht="15" thickBot="1" x14ac:dyDescent="0.4">
      <c r="A15" s="4"/>
      <c r="B15" s="5"/>
      <c r="C15" s="5"/>
      <c r="D15" s="6"/>
      <c r="E15" s="5"/>
    </row>
    <row r="16" spans="1:15" ht="19" thickBot="1" x14ac:dyDescent="0.5">
      <c r="A16" s="85" t="s">
        <v>165</v>
      </c>
      <c r="B16" s="84"/>
      <c r="C16" s="84"/>
      <c r="D16" s="84"/>
      <c r="E16" s="84"/>
    </row>
    <row r="17" spans="1:8" ht="29.5" thickBot="1" x14ac:dyDescent="0.4">
      <c r="A17" s="1" t="s">
        <v>144</v>
      </c>
      <c r="B17" s="1" t="s">
        <v>145</v>
      </c>
      <c r="C17" s="1" t="s">
        <v>146</v>
      </c>
      <c r="D17" s="2" t="s">
        <v>147</v>
      </c>
      <c r="E17" s="3" t="s">
        <v>148</v>
      </c>
    </row>
    <row r="18" spans="1:8" ht="15" thickBot="1" x14ac:dyDescent="0.4">
      <c r="A18" s="4" t="s">
        <v>166</v>
      </c>
      <c r="B18" s="5" t="s">
        <v>157</v>
      </c>
      <c r="C18" s="5" t="s">
        <v>161</v>
      </c>
      <c r="D18" s="6">
        <v>3</v>
      </c>
      <c r="E18" s="5" t="s">
        <v>158</v>
      </c>
    </row>
    <row r="19" spans="1:8" ht="15" thickBot="1" x14ac:dyDescent="0.4">
      <c r="A19" s="1" t="s">
        <v>149</v>
      </c>
      <c r="B19" s="1" t="s">
        <v>150</v>
      </c>
      <c r="C19" s="1" t="s">
        <v>151</v>
      </c>
      <c r="D19" s="1" t="s">
        <v>152</v>
      </c>
      <c r="E19" s="1" t="s">
        <v>153</v>
      </c>
    </row>
    <row r="20" spans="1:8" ht="15" thickBot="1" x14ac:dyDescent="0.4">
      <c r="A20" s="4" t="s">
        <v>81</v>
      </c>
      <c r="B20" s="6" t="s">
        <v>167</v>
      </c>
      <c r="C20" s="5" t="s">
        <v>168</v>
      </c>
      <c r="D20" s="16" t="s">
        <v>169</v>
      </c>
      <c r="E20" s="6">
        <v>3</v>
      </c>
    </row>
    <row r="21" spans="1:8" ht="15" thickBot="1" x14ac:dyDescent="0.4">
      <c r="A21" s="1" t="s">
        <v>207</v>
      </c>
      <c r="B21" s="1" t="s">
        <v>208</v>
      </c>
      <c r="C21" s="1" t="s">
        <v>209</v>
      </c>
      <c r="D21" s="1" t="s">
        <v>210</v>
      </c>
      <c r="E21" s="1" t="s">
        <v>211</v>
      </c>
    </row>
    <row r="22" spans="1:8" ht="15" thickBot="1" x14ac:dyDescent="0.4">
      <c r="A22" s="4"/>
      <c r="B22" s="5"/>
      <c r="C22" s="5"/>
      <c r="D22" s="6"/>
      <c r="E22" s="5"/>
      <c r="H22" s="8"/>
    </row>
    <row r="23" spans="1:8" ht="19" thickBot="1" x14ac:dyDescent="0.5">
      <c r="A23" s="84" t="s">
        <v>171</v>
      </c>
      <c r="B23" s="84"/>
      <c r="C23" s="84"/>
      <c r="D23" s="84"/>
      <c r="E23" s="84"/>
    </row>
    <row r="24" spans="1:8" ht="29.5" thickBot="1" x14ac:dyDescent="0.4">
      <c r="A24" s="1" t="s">
        <v>144</v>
      </c>
      <c r="B24" s="1" t="s">
        <v>145</v>
      </c>
      <c r="C24" s="1" t="s">
        <v>146</v>
      </c>
      <c r="D24" s="2" t="s">
        <v>147</v>
      </c>
      <c r="E24" s="2" t="s">
        <v>148</v>
      </c>
    </row>
    <row r="25" spans="1:8" ht="15" thickBot="1" x14ac:dyDescent="0.4">
      <c r="A25" s="5" t="s">
        <v>172</v>
      </c>
      <c r="B25" s="5" t="s">
        <v>157</v>
      </c>
      <c r="C25" s="6" t="s">
        <v>173</v>
      </c>
      <c r="D25" s="6">
        <v>7</v>
      </c>
      <c r="E25" s="7" t="s">
        <v>158</v>
      </c>
    </row>
    <row r="26" spans="1:8" ht="15" thickBot="1" x14ac:dyDescent="0.4">
      <c r="A26" s="1" t="s">
        <v>149</v>
      </c>
      <c r="B26" s="1" t="s">
        <v>150</v>
      </c>
      <c r="C26" s="1" t="s">
        <v>151</v>
      </c>
      <c r="D26" s="1" t="s">
        <v>152</v>
      </c>
      <c r="E26" s="1" t="s">
        <v>153</v>
      </c>
    </row>
    <row r="27" spans="1:8" ht="15" thickBot="1" x14ac:dyDescent="0.4">
      <c r="A27" s="4"/>
      <c r="B27" s="6" t="s">
        <v>174</v>
      </c>
      <c r="C27" s="5" t="s">
        <v>168</v>
      </c>
      <c r="D27" s="16" t="s">
        <v>160</v>
      </c>
      <c r="E27" s="6">
        <v>4</v>
      </c>
    </row>
    <row r="28" spans="1:8" ht="15" thickBot="1" x14ac:dyDescent="0.4">
      <c r="A28" s="1" t="s">
        <v>207</v>
      </c>
      <c r="B28" s="1" t="s">
        <v>208</v>
      </c>
      <c r="C28" s="1" t="s">
        <v>209</v>
      </c>
      <c r="D28" s="1" t="s">
        <v>210</v>
      </c>
      <c r="E28" s="1" t="s">
        <v>211</v>
      </c>
    </row>
    <row r="29" spans="1:8" ht="15" thickBot="1" x14ac:dyDescent="0.4">
      <c r="A29" s="4"/>
      <c r="B29" s="5"/>
      <c r="C29" s="5"/>
      <c r="D29" s="6"/>
      <c r="E29" s="5"/>
    </row>
    <row r="30" spans="1:8" ht="19" thickBot="1" x14ac:dyDescent="0.5">
      <c r="A30" s="85" t="s">
        <v>233</v>
      </c>
      <c r="B30" s="84"/>
      <c r="C30" s="84"/>
      <c r="D30" s="84"/>
      <c r="E30" s="84"/>
    </row>
    <row r="31" spans="1:8" ht="29.5" thickBot="1" x14ac:dyDescent="0.4">
      <c r="A31" s="1" t="s">
        <v>144</v>
      </c>
      <c r="B31" s="1" t="s">
        <v>145</v>
      </c>
      <c r="C31" s="1" t="s">
        <v>146</v>
      </c>
      <c r="D31" s="2" t="s">
        <v>147</v>
      </c>
      <c r="E31" s="2" t="s">
        <v>148</v>
      </c>
    </row>
    <row r="32" spans="1:8" ht="15" thickBot="1" x14ac:dyDescent="0.4">
      <c r="A32" s="5" t="s">
        <v>234</v>
      </c>
      <c r="B32" s="5" t="s">
        <v>157</v>
      </c>
      <c r="C32" s="5" t="s">
        <v>235</v>
      </c>
      <c r="D32" s="6">
        <v>2</v>
      </c>
      <c r="E32" s="7" t="s">
        <v>158</v>
      </c>
    </row>
    <row r="33" spans="1:5" ht="15" thickBot="1" x14ac:dyDescent="0.4">
      <c r="A33" s="1" t="s">
        <v>149</v>
      </c>
      <c r="B33" s="1" t="s">
        <v>150</v>
      </c>
      <c r="C33" s="1" t="s">
        <v>151</v>
      </c>
      <c r="D33" s="1" t="s">
        <v>152</v>
      </c>
      <c r="E33" s="1" t="s">
        <v>153</v>
      </c>
    </row>
    <row r="34" spans="1:5" ht="15" thickBot="1" x14ac:dyDescent="0.4">
      <c r="A34" s="4"/>
      <c r="B34" s="6" t="s">
        <v>218</v>
      </c>
      <c r="C34" s="5" t="s">
        <v>236</v>
      </c>
      <c r="D34" s="16" t="s">
        <v>160</v>
      </c>
      <c r="E34" s="6">
        <v>5</v>
      </c>
    </row>
    <row r="35" spans="1:5" ht="15" thickBot="1" x14ac:dyDescent="0.4">
      <c r="A35" s="1" t="s">
        <v>207</v>
      </c>
      <c r="B35" s="1" t="s">
        <v>208</v>
      </c>
      <c r="C35" s="1" t="s">
        <v>209</v>
      </c>
      <c r="D35" s="1" t="s">
        <v>210</v>
      </c>
      <c r="E35" s="1" t="s">
        <v>211</v>
      </c>
    </row>
    <row r="36" spans="1:5" ht="15" thickBot="1" x14ac:dyDescent="0.4">
      <c r="A36" s="4"/>
      <c r="B36" s="5"/>
      <c r="C36" s="5"/>
      <c r="D36" s="6"/>
      <c r="E36" s="5"/>
    </row>
    <row r="37" spans="1:5" ht="19" thickBot="1" x14ac:dyDescent="0.5">
      <c r="A37" s="85" t="s">
        <v>237</v>
      </c>
      <c r="B37" s="84"/>
      <c r="C37" s="84"/>
      <c r="D37" s="84"/>
      <c r="E37" s="84"/>
    </row>
    <row r="38" spans="1:5" ht="29.5" thickBot="1" x14ac:dyDescent="0.4">
      <c r="A38" s="1" t="s">
        <v>144</v>
      </c>
      <c r="B38" s="1" t="s">
        <v>145</v>
      </c>
      <c r="C38" s="1" t="s">
        <v>146</v>
      </c>
      <c r="D38" s="2" t="s">
        <v>147</v>
      </c>
      <c r="E38" s="2" t="s">
        <v>148</v>
      </c>
    </row>
    <row r="39" spans="1:5" ht="15" thickBot="1" x14ac:dyDescent="0.4">
      <c r="A39" s="5" t="s">
        <v>234</v>
      </c>
      <c r="B39" s="5" t="s">
        <v>157</v>
      </c>
      <c r="C39" s="5" t="s">
        <v>238</v>
      </c>
      <c r="D39" s="6">
        <v>1</v>
      </c>
      <c r="E39" s="7" t="s">
        <v>158</v>
      </c>
    </row>
    <row r="40" spans="1:5" ht="15" thickBot="1" x14ac:dyDescent="0.4">
      <c r="A40" s="1" t="s">
        <v>149</v>
      </c>
      <c r="B40" s="1" t="s">
        <v>150</v>
      </c>
      <c r="C40" s="1" t="s">
        <v>151</v>
      </c>
      <c r="D40" s="1" t="s">
        <v>152</v>
      </c>
      <c r="E40" s="1" t="s">
        <v>153</v>
      </c>
    </row>
    <row r="41" spans="1:5" ht="15" thickBot="1" x14ac:dyDescent="0.4">
      <c r="A41" s="4"/>
      <c r="B41" s="6" t="s">
        <v>204</v>
      </c>
      <c r="C41" s="5" t="s">
        <v>239</v>
      </c>
      <c r="D41" s="16" t="s">
        <v>160</v>
      </c>
      <c r="E41" s="6">
        <v>5</v>
      </c>
    </row>
    <row r="42" spans="1:5" ht="15" thickBot="1" x14ac:dyDescent="0.4">
      <c r="A42" s="1" t="s">
        <v>207</v>
      </c>
      <c r="B42" s="1" t="s">
        <v>208</v>
      </c>
      <c r="C42" s="1" t="s">
        <v>209</v>
      </c>
      <c r="D42" s="1" t="s">
        <v>210</v>
      </c>
      <c r="E42" s="1" t="s">
        <v>211</v>
      </c>
    </row>
    <row r="43" spans="1:5" ht="15" thickBot="1" x14ac:dyDescent="0.4">
      <c r="A43" s="4"/>
      <c r="B43" s="5"/>
      <c r="C43" s="5"/>
      <c r="D43" s="6"/>
      <c r="E43" s="5"/>
    </row>
    <row r="44" spans="1:5" ht="19" thickBot="1" x14ac:dyDescent="0.5">
      <c r="A44" s="85" t="s">
        <v>240</v>
      </c>
      <c r="B44" s="84"/>
      <c r="C44" s="84"/>
      <c r="D44" s="84"/>
      <c r="E44" s="84"/>
    </row>
    <row r="45" spans="1:5" ht="29.5" thickBot="1" x14ac:dyDescent="0.4">
      <c r="A45" s="1" t="s">
        <v>144</v>
      </c>
      <c r="B45" s="1" t="s">
        <v>145</v>
      </c>
      <c r="C45" s="1" t="s">
        <v>146</v>
      </c>
      <c r="D45" s="2" t="s">
        <v>147</v>
      </c>
      <c r="E45" s="2" t="s">
        <v>148</v>
      </c>
    </row>
    <row r="46" spans="1:5" ht="15" thickBot="1" x14ac:dyDescent="0.4">
      <c r="A46" s="5" t="s">
        <v>234</v>
      </c>
      <c r="B46" s="5" t="s">
        <v>157</v>
      </c>
      <c r="C46" s="5" t="s">
        <v>241</v>
      </c>
      <c r="D46" s="6">
        <v>2</v>
      </c>
      <c r="E46" s="7" t="s">
        <v>158</v>
      </c>
    </row>
    <row r="47" spans="1:5" ht="15" thickBot="1" x14ac:dyDescent="0.4">
      <c r="A47" s="1" t="s">
        <v>149</v>
      </c>
      <c r="B47" s="1" t="s">
        <v>150</v>
      </c>
      <c r="C47" s="1" t="s">
        <v>151</v>
      </c>
      <c r="D47" s="1" t="s">
        <v>152</v>
      </c>
      <c r="E47" s="1" t="s">
        <v>153</v>
      </c>
    </row>
    <row r="48" spans="1:5" ht="15" thickBot="1" x14ac:dyDescent="0.4">
      <c r="A48" s="4"/>
      <c r="B48" s="6" t="s">
        <v>213</v>
      </c>
      <c r="C48" s="5" t="s">
        <v>242</v>
      </c>
      <c r="D48" s="16" t="s">
        <v>160</v>
      </c>
      <c r="E48" s="6">
        <v>5</v>
      </c>
    </row>
    <row r="49" spans="1:5" ht="15" thickBot="1" x14ac:dyDescent="0.4">
      <c r="A49" s="1" t="s">
        <v>207</v>
      </c>
      <c r="B49" s="1" t="s">
        <v>208</v>
      </c>
      <c r="C49" s="1" t="s">
        <v>209</v>
      </c>
      <c r="D49" s="1" t="s">
        <v>210</v>
      </c>
      <c r="E49" s="1" t="s">
        <v>211</v>
      </c>
    </row>
    <row r="50" spans="1:5" ht="15" thickBot="1" x14ac:dyDescent="0.4">
      <c r="A50" s="4"/>
      <c r="B50" s="5"/>
      <c r="C50" s="5"/>
      <c r="D50" s="6"/>
      <c r="E50" s="5"/>
    </row>
    <row r="51" spans="1:5" ht="19" thickBot="1" x14ac:dyDescent="0.5">
      <c r="A51" s="85" t="s">
        <v>243</v>
      </c>
      <c r="B51" s="84"/>
      <c r="C51" s="84"/>
      <c r="D51" s="84"/>
      <c r="E51" s="84"/>
    </row>
    <row r="52" spans="1:5" ht="29.5" thickBot="1" x14ac:dyDescent="0.4">
      <c r="A52" s="1" t="s">
        <v>144</v>
      </c>
      <c r="B52" s="1" t="s">
        <v>145</v>
      </c>
      <c r="C52" s="1" t="s">
        <v>146</v>
      </c>
      <c r="D52" s="2" t="s">
        <v>147</v>
      </c>
      <c r="E52" s="2" t="s">
        <v>148</v>
      </c>
    </row>
    <row r="53" spans="1:5" ht="15" thickBot="1" x14ac:dyDescent="0.4">
      <c r="A53" s="5" t="s">
        <v>244</v>
      </c>
      <c r="B53" s="5" t="s">
        <v>157</v>
      </c>
      <c r="C53" s="5" t="s">
        <v>245</v>
      </c>
      <c r="D53" s="6">
        <v>1</v>
      </c>
      <c r="E53" s="7" t="s">
        <v>158</v>
      </c>
    </row>
    <row r="54" spans="1:5" ht="15" thickBot="1" x14ac:dyDescent="0.4">
      <c r="A54" s="1" t="s">
        <v>149</v>
      </c>
      <c r="B54" s="1" t="s">
        <v>150</v>
      </c>
      <c r="C54" s="1" t="s">
        <v>151</v>
      </c>
      <c r="D54" s="1" t="s">
        <v>152</v>
      </c>
      <c r="E54" s="1" t="s">
        <v>153</v>
      </c>
    </row>
    <row r="55" spans="1:5" ht="15" thickBot="1" x14ac:dyDescent="0.4">
      <c r="A55" s="4"/>
      <c r="B55" s="6" t="s">
        <v>220</v>
      </c>
      <c r="C55" s="5" t="s">
        <v>236</v>
      </c>
      <c r="D55" s="16" t="s">
        <v>160</v>
      </c>
      <c r="E55" s="6">
        <v>6</v>
      </c>
    </row>
    <row r="56" spans="1:5" ht="15" thickBot="1" x14ac:dyDescent="0.4">
      <c r="A56" s="1" t="s">
        <v>207</v>
      </c>
      <c r="B56" s="1" t="s">
        <v>208</v>
      </c>
      <c r="C56" s="1" t="s">
        <v>209</v>
      </c>
      <c r="D56" s="1" t="s">
        <v>210</v>
      </c>
      <c r="E56" s="1" t="s">
        <v>211</v>
      </c>
    </row>
    <row r="57" spans="1:5" ht="15" thickBot="1" x14ac:dyDescent="0.4">
      <c r="A57" s="4"/>
      <c r="B57" s="5"/>
      <c r="C57" s="5"/>
      <c r="D57" s="6"/>
      <c r="E57" s="5"/>
    </row>
    <row r="58" spans="1:5" ht="19" thickBot="1" x14ac:dyDescent="0.5">
      <c r="A58" s="85" t="s">
        <v>246</v>
      </c>
      <c r="B58" s="84"/>
      <c r="C58" s="84"/>
      <c r="D58" s="84"/>
      <c r="E58" s="84"/>
    </row>
    <row r="59" spans="1:5" ht="29.5" thickBot="1" x14ac:dyDescent="0.4">
      <c r="A59" s="1" t="s">
        <v>144</v>
      </c>
      <c r="B59" s="1" t="s">
        <v>145</v>
      </c>
      <c r="C59" s="1" t="s">
        <v>146</v>
      </c>
      <c r="D59" s="2" t="s">
        <v>147</v>
      </c>
      <c r="E59" s="2" t="s">
        <v>148</v>
      </c>
    </row>
    <row r="60" spans="1:5" ht="15" thickBot="1" x14ac:dyDescent="0.4">
      <c r="A60" s="5" t="s">
        <v>244</v>
      </c>
      <c r="B60" s="5" t="s">
        <v>157</v>
      </c>
      <c r="C60" s="5" t="s">
        <v>238</v>
      </c>
      <c r="D60" s="6">
        <v>1</v>
      </c>
      <c r="E60" s="7" t="s">
        <v>158</v>
      </c>
    </row>
    <row r="61" spans="1:5" ht="15" thickBot="1" x14ac:dyDescent="0.4">
      <c r="A61" s="1" t="s">
        <v>149</v>
      </c>
      <c r="B61" s="1" t="s">
        <v>150</v>
      </c>
      <c r="C61" s="1" t="s">
        <v>151</v>
      </c>
      <c r="D61" s="1" t="s">
        <v>152</v>
      </c>
      <c r="E61" s="1" t="s">
        <v>153</v>
      </c>
    </row>
    <row r="62" spans="1:5" ht="15" thickBot="1" x14ac:dyDescent="0.4">
      <c r="A62" s="4"/>
      <c r="B62" s="6" t="s">
        <v>204</v>
      </c>
      <c r="C62" s="5" t="s">
        <v>239</v>
      </c>
      <c r="D62" s="16" t="s">
        <v>160</v>
      </c>
      <c r="E62" s="6">
        <v>6</v>
      </c>
    </row>
    <row r="63" spans="1:5" ht="15" thickBot="1" x14ac:dyDescent="0.4">
      <c r="A63" s="1" t="s">
        <v>207</v>
      </c>
      <c r="B63" s="1" t="s">
        <v>208</v>
      </c>
      <c r="C63" s="1" t="s">
        <v>209</v>
      </c>
      <c r="D63" s="1" t="s">
        <v>210</v>
      </c>
      <c r="E63" s="1" t="s">
        <v>211</v>
      </c>
    </row>
    <row r="64" spans="1:5" ht="15" thickBot="1" x14ac:dyDescent="0.4">
      <c r="A64" s="4"/>
      <c r="B64" s="5"/>
      <c r="C64" s="5"/>
      <c r="D64" s="6"/>
      <c r="E64" s="5"/>
    </row>
    <row r="65" spans="1:5" ht="19" thickBot="1" x14ac:dyDescent="0.5">
      <c r="A65" s="85" t="s">
        <v>247</v>
      </c>
      <c r="B65" s="84"/>
      <c r="C65" s="84"/>
      <c r="D65" s="84"/>
      <c r="E65" s="84"/>
    </row>
    <row r="66" spans="1:5" ht="29.5" thickBot="1" x14ac:dyDescent="0.4">
      <c r="A66" s="1" t="s">
        <v>144</v>
      </c>
      <c r="B66" s="1" t="s">
        <v>145</v>
      </c>
      <c r="C66" s="1" t="s">
        <v>146</v>
      </c>
      <c r="D66" s="2" t="s">
        <v>147</v>
      </c>
      <c r="E66" s="2" t="s">
        <v>148</v>
      </c>
    </row>
    <row r="67" spans="1:5" ht="15" thickBot="1" x14ac:dyDescent="0.4">
      <c r="A67" s="5" t="s">
        <v>244</v>
      </c>
      <c r="B67" s="5" t="s">
        <v>157</v>
      </c>
      <c r="C67" s="5" t="s">
        <v>241</v>
      </c>
      <c r="D67" s="6">
        <v>1</v>
      </c>
      <c r="E67" s="7" t="s">
        <v>158</v>
      </c>
    </row>
    <row r="68" spans="1:5" ht="15" thickBot="1" x14ac:dyDescent="0.4">
      <c r="A68" s="1" t="s">
        <v>149</v>
      </c>
      <c r="B68" s="1" t="s">
        <v>150</v>
      </c>
      <c r="C68" s="1" t="s">
        <v>151</v>
      </c>
      <c r="D68" s="1" t="s">
        <v>152</v>
      </c>
      <c r="E68" s="1" t="s">
        <v>153</v>
      </c>
    </row>
    <row r="69" spans="1:5" ht="15" thickBot="1" x14ac:dyDescent="0.4">
      <c r="A69" s="4"/>
      <c r="B69" s="6" t="s">
        <v>204</v>
      </c>
      <c r="C69" s="5" t="s">
        <v>242</v>
      </c>
      <c r="D69" s="16" t="s">
        <v>160</v>
      </c>
      <c r="E69" s="6">
        <v>6</v>
      </c>
    </row>
    <row r="70" spans="1:5" ht="15" thickBot="1" x14ac:dyDescent="0.4">
      <c r="A70" s="1" t="s">
        <v>207</v>
      </c>
      <c r="B70" s="1" t="s">
        <v>208</v>
      </c>
      <c r="C70" s="1" t="s">
        <v>209</v>
      </c>
      <c r="D70" s="1" t="s">
        <v>210</v>
      </c>
      <c r="E70" s="1" t="s">
        <v>211</v>
      </c>
    </row>
    <row r="71" spans="1:5" ht="15" thickBot="1" x14ac:dyDescent="0.4">
      <c r="A71" s="4"/>
      <c r="B71" s="5"/>
      <c r="C71" s="5"/>
      <c r="D71" s="6"/>
      <c r="E71" s="5"/>
    </row>
    <row r="72" spans="1:5" ht="19" thickBot="1" x14ac:dyDescent="0.5">
      <c r="A72" s="85" t="s">
        <v>248</v>
      </c>
      <c r="B72" s="84"/>
      <c r="C72" s="84"/>
      <c r="D72" s="84"/>
      <c r="E72" s="84"/>
    </row>
    <row r="73" spans="1:5" ht="29.5" thickBot="1" x14ac:dyDescent="0.4">
      <c r="A73" s="1" t="s">
        <v>144</v>
      </c>
      <c r="B73" s="1" t="s">
        <v>145</v>
      </c>
      <c r="C73" s="1" t="s">
        <v>146</v>
      </c>
      <c r="D73" s="2" t="s">
        <v>147</v>
      </c>
      <c r="E73" s="2" t="s">
        <v>148</v>
      </c>
    </row>
    <row r="74" spans="1:5" ht="15" thickBot="1" x14ac:dyDescent="0.4">
      <c r="A74" s="5"/>
      <c r="B74" s="5"/>
      <c r="C74" s="5"/>
      <c r="D74" s="6"/>
      <c r="E74" s="7"/>
    </row>
    <row r="75" spans="1:5" ht="15" thickBot="1" x14ac:dyDescent="0.4">
      <c r="A75" s="1" t="s">
        <v>149</v>
      </c>
      <c r="B75" s="1" t="s">
        <v>150</v>
      </c>
      <c r="C75" s="1" t="s">
        <v>151</v>
      </c>
      <c r="D75" s="1" t="s">
        <v>152</v>
      </c>
      <c r="E75" s="1" t="s">
        <v>153</v>
      </c>
    </row>
    <row r="76" spans="1:5" ht="15" thickBot="1" x14ac:dyDescent="0.4">
      <c r="A76" s="4"/>
      <c r="B76" s="5"/>
      <c r="C76" s="5"/>
      <c r="D76" s="6"/>
      <c r="E76" s="5"/>
    </row>
    <row r="77" spans="1:5" ht="15" thickBot="1" x14ac:dyDescent="0.4">
      <c r="A77" s="1" t="s">
        <v>207</v>
      </c>
      <c r="B77" s="1" t="s">
        <v>208</v>
      </c>
      <c r="C77" s="1" t="s">
        <v>209</v>
      </c>
      <c r="D77" s="1" t="s">
        <v>210</v>
      </c>
      <c r="E77" s="1" t="s">
        <v>211</v>
      </c>
    </row>
    <row r="78" spans="1:5" ht="15" thickBot="1" x14ac:dyDescent="0.4">
      <c r="A78" s="4"/>
      <c r="B78" s="5"/>
      <c r="C78" s="5"/>
      <c r="D78" s="6"/>
      <c r="E78" s="5"/>
    </row>
    <row r="79" spans="1:5" ht="19" thickBot="1" x14ac:dyDescent="0.5">
      <c r="A79" s="84" t="s">
        <v>249</v>
      </c>
      <c r="B79" s="84"/>
      <c r="C79" s="84"/>
      <c r="D79" s="84"/>
      <c r="E79" s="84"/>
    </row>
    <row r="80" spans="1:5" ht="29.5" thickBot="1" x14ac:dyDescent="0.4">
      <c r="A80" s="1" t="s">
        <v>144</v>
      </c>
      <c r="B80" s="1" t="s">
        <v>145</v>
      </c>
      <c r="C80" s="1" t="s">
        <v>146</v>
      </c>
      <c r="D80" s="2" t="s">
        <v>147</v>
      </c>
      <c r="E80" s="2" t="s">
        <v>148</v>
      </c>
    </row>
    <row r="81" spans="1:5" ht="15" thickBot="1" x14ac:dyDescent="0.4">
      <c r="A81" s="5"/>
      <c r="B81" s="5"/>
      <c r="C81" s="5"/>
      <c r="D81" s="6"/>
      <c r="E81" s="7"/>
    </row>
    <row r="82" spans="1:5" ht="15" thickBot="1" x14ac:dyDescent="0.4">
      <c r="A82" s="1" t="s">
        <v>149</v>
      </c>
      <c r="B82" s="1" t="s">
        <v>150</v>
      </c>
      <c r="C82" s="1" t="s">
        <v>151</v>
      </c>
      <c r="D82" s="1" t="s">
        <v>152</v>
      </c>
      <c r="E82" s="1" t="s">
        <v>153</v>
      </c>
    </row>
    <row r="83" spans="1:5" ht="15" thickBot="1" x14ac:dyDescent="0.4">
      <c r="A83" s="4"/>
      <c r="B83" s="5"/>
      <c r="C83" s="5"/>
      <c r="D83" s="6"/>
      <c r="E83" s="5"/>
    </row>
    <row r="84" spans="1:5" ht="15" thickBot="1" x14ac:dyDescent="0.4">
      <c r="A84" s="1" t="s">
        <v>207</v>
      </c>
      <c r="B84" s="1" t="s">
        <v>208</v>
      </c>
      <c r="C84" s="1" t="s">
        <v>209</v>
      </c>
      <c r="D84" s="1" t="s">
        <v>210</v>
      </c>
      <c r="E84" s="1" t="s">
        <v>211</v>
      </c>
    </row>
    <row r="85" spans="1:5" ht="15" thickBot="1" x14ac:dyDescent="0.4">
      <c r="A85" s="4"/>
      <c r="B85" s="5"/>
      <c r="C85" s="5"/>
      <c r="D85" s="6"/>
      <c r="E85" s="5"/>
    </row>
    <row r="86" spans="1:5" ht="19" thickBot="1" x14ac:dyDescent="0.5">
      <c r="A86" s="85" t="s">
        <v>250</v>
      </c>
      <c r="B86" s="84"/>
      <c r="C86" s="84"/>
      <c r="D86" s="84"/>
      <c r="E86" s="84"/>
    </row>
    <row r="87" spans="1:5" ht="29.5" thickBot="1" x14ac:dyDescent="0.4">
      <c r="A87" s="1" t="s">
        <v>144</v>
      </c>
      <c r="B87" s="1" t="s">
        <v>145</v>
      </c>
      <c r="C87" s="1" t="s">
        <v>146</v>
      </c>
      <c r="D87" s="2" t="s">
        <v>147</v>
      </c>
      <c r="E87" s="2" t="s">
        <v>148</v>
      </c>
    </row>
    <row r="88" spans="1:5" ht="15" thickBot="1" x14ac:dyDescent="0.4">
      <c r="A88" s="5"/>
      <c r="B88" s="5"/>
      <c r="C88" s="5"/>
      <c r="D88" s="6"/>
      <c r="E88" s="7"/>
    </row>
    <row r="89" spans="1:5" ht="15" thickBot="1" x14ac:dyDescent="0.4">
      <c r="A89" s="1" t="s">
        <v>149</v>
      </c>
      <c r="B89" s="1" t="s">
        <v>150</v>
      </c>
      <c r="C89" s="1" t="s">
        <v>151</v>
      </c>
      <c r="D89" s="1" t="s">
        <v>152</v>
      </c>
      <c r="E89" s="1" t="s">
        <v>153</v>
      </c>
    </row>
    <row r="90" spans="1:5" ht="15" thickBot="1" x14ac:dyDescent="0.4">
      <c r="A90" s="4"/>
      <c r="B90" s="5"/>
      <c r="C90" s="5"/>
      <c r="D90" s="6"/>
      <c r="E90" s="5"/>
    </row>
    <row r="91" spans="1:5" ht="15" thickBot="1" x14ac:dyDescent="0.4">
      <c r="A91" s="1" t="s">
        <v>207</v>
      </c>
      <c r="B91" s="1" t="s">
        <v>208</v>
      </c>
      <c r="C91" s="1" t="s">
        <v>209</v>
      </c>
      <c r="D91" s="1" t="s">
        <v>210</v>
      </c>
      <c r="E91" s="1" t="s">
        <v>211</v>
      </c>
    </row>
    <row r="92" spans="1:5" ht="15" thickBot="1" x14ac:dyDescent="0.4">
      <c r="A92" s="4"/>
      <c r="B92" s="5"/>
      <c r="C92" s="5"/>
      <c r="D92" s="6"/>
      <c r="E92" s="5"/>
    </row>
    <row r="93" spans="1:5" ht="19" thickBot="1" x14ac:dyDescent="0.5">
      <c r="A93" s="84" t="s">
        <v>251</v>
      </c>
      <c r="B93" s="84"/>
      <c r="C93" s="84"/>
      <c r="D93" s="84"/>
      <c r="E93" s="84"/>
    </row>
    <row r="94" spans="1:5" ht="29.5" thickBot="1" x14ac:dyDescent="0.4">
      <c r="A94" s="1" t="s">
        <v>144</v>
      </c>
      <c r="B94" s="1" t="s">
        <v>145</v>
      </c>
      <c r="C94" s="1" t="s">
        <v>146</v>
      </c>
      <c r="D94" s="2" t="s">
        <v>147</v>
      </c>
      <c r="E94" s="2" t="s">
        <v>148</v>
      </c>
    </row>
    <row r="95" spans="1:5" ht="15" thickBot="1" x14ac:dyDescent="0.4">
      <c r="A95" s="5"/>
      <c r="B95" s="5"/>
      <c r="C95" s="5"/>
      <c r="D95" s="6"/>
      <c r="E95" s="7"/>
    </row>
    <row r="96" spans="1:5" ht="15" thickBot="1" x14ac:dyDescent="0.4">
      <c r="A96" s="1" t="s">
        <v>149</v>
      </c>
      <c r="B96" s="1" t="s">
        <v>150</v>
      </c>
      <c r="C96" s="1" t="s">
        <v>151</v>
      </c>
      <c r="D96" s="1" t="s">
        <v>152</v>
      </c>
      <c r="E96" s="1" t="s">
        <v>153</v>
      </c>
    </row>
    <row r="97" spans="1:5" ht="15" thickBot="1" x14ac:dyDescent="0.4">
      <c r="A97" s="4"/>
      <c r="B97" s="5"/>
      <c r="C97" s="5"/>
      <c r="D97" s="6"/>
      <c r="E97" s="5"/>
    </row>
    <row r="98" spans="1:5" ht="15" thickBot="1" x14ac:dyDescent="0.4">
      <c r="A98" s="1" t="s">
        <v>207</v>
      </c>
      <c r="B98" s="1" t="s">
        <v>208</v>
      </c>
      <c r="C98" s="1" t="s">
        <v>209</v>
      </c>
      <c r="D98" s="1" t="s">
        <v>210</v>
      </c>
      <c r="E98" s="1" t="s">
        <v>211</v>
      </c>
    </row>
    <row r="99" spans="1:5" ht="15" thickBot="1" x14ac:dyDescent="0.4">
      <c r="A99" s="4"/>
      <c r="B99" s="5"/>
      <c r="C99" s="5"/>
      <c r="D99" s="6"/>
      <c r="E99" s="5"/>
    </row>
    <row r="100" spans="1:5" ht="19" thickBot="1" x14ac:dyDescent="0.5">
      <c r="A100" s="85" t="s">
        <v>252</v>
      </c>
      <c r="B100" s="84"/>
      <c r="C100" s="84"/>
      <c r="D100" s="84"/>
      <c r="E100" s="84"/>
    </row>
    <row r="101" spans="1:5" ht="29.5" thickBot="1" x14ac:dyDescent="0.4">
      <c r="A101" s="1" t="s">
        <v>144</v>
      </c>
      <c r="B101" s="1" t="s">
        <v>145</v>
      </c>
      <c r="C101" s="1" t="s">
        <v>146</v>
      </c>
      <c r="D101" s="2" t="s">
        <v>147</v>
      </c>
      <c r="E101" s="2" t="s">
        <v>148</v>
      </c>
    </row>
    <row r="102" spans="1:5" ht="15" thickBot="1" x14ac:dyDescent="0.4">
      <c r="A102" s="5"/>
      <c r="B102" s="5"/>
      <c r="C102" s="5"/>
      <c r="D102" s="6"/>
      <c r="E102" s="7"/>
    </row>
    <row r="103" spans="1:5" ht="15" thickBot="1" x14ac:dyDescent="0.4">
      <c r="A103" s="1" t="s">
        <v>149</v>
      </c>
      <c r="B103" s="1" t="s">
        <v>150</v>
      </c>
      <c r="C103" s="1" t="s">
        <v>151</v>
      </c>
      <c r="D103" s="1" t="s">
        <v>152</v>
      </c>
      <c r="E103" s="1" t="s">
        <v>153</v>
      </c>
    </row>
    <row r="104" spans="1:5" ht="15" thickBot="1" x14ac:dyDescent="0.4">
      <c r="A104" s="4"/>
      <c r="B104" s="5"/>
      <c r="C104" s="5"/>
      <c r="D104" s="6"/>
      <c r="E104" s="5"/>
    </row>
    <row r="105" spans="1:5" ht="15" thickBot="1" x14ac:dyDescent="0.4">
      <c r="A105" s="1" t="s">
        <v>207</v>
      </c>
      <c r="B105" s="1" t="s">
        <v>208</v>
      </c>
      <c r="C105" s="1" t="s">
        <v>209</v>
      </c>
      <c r="D105" s="1" t="s">
        <v>210</v>
      </c>
      <c r="E105" s="1" t="s">
        <v>211</v>
      </c>
    </row>
    <row r="106" spans="1:5" ht="15" thickBot="1" x14ac:dyDescent="0.4">
      <c r="A106" s="4"/>
      <c r="B106" s="5"/>
      <c r="C106" s="5"/>
      <c r="D106" s="6"/>
      <c r="E106" s="5"/>
    </row>
    <row r="107" spans="1:5" ht="19" thickBot="1" x14ac:dyDescent="0.5">
      <c r="A107" s="84" t="s">
        <v>253</v>
      </c>
      <c r="B107" s="84"/>
      <c r="C107" s="84"/>
      <c r="D107" s="84"/>
      <c r="E107" s="84"/>
    </row>
    <row r="108" spans="1:5" ht="29.5" thickBot="1" x14ac:dyDescent="0.4">
      <c r="A108" s="1" t="s">
        <v>144</v>
      </c>
      <c r="B108" s="1" t="s">
        <v>145</v>
      </c>
      <c r="C108" s="1" t="s">
        <v>146</v>
      </c>
      <c r="D108" s="2" t="s">
        <v>147</v>
      </c>
      <c r="E108" s="2" t="s">
        <v>148</v>
      </c>
    </row>
    <row r="109" spans="1:5" ht="15" thickBot="1" x14ac:dyDescent="0.4">
      <c r="A109" s="5"/>
      <c r="B109" s="5"/>
      <c r="C109" s="5"/>
      <c r="D109" s="6"/>
      <c r="E109" s="7"/>
    </row>
    <row r="110" spans="1:5" ht="15" thickBot="1" x14ac:dyDescent="0.4">
      <c r="A110" s="1" t="s">
        <v>149</v>
      </c>
      <c r="B110" s="1" t="s">
        <v>150</v>
      </c>
      <c r="C110" s="1" t="s">
        <v>151</v>
      </c>
      <c r="D110" s="1" t="s">
        <v>152</v>
      </c>
      <c r="E110" s="1" t="s">
        <v>153</v>
      </c>
    </row>
    <row r="111" spans="1:5" ht="15" thickBot="1" x14ac:dyDescent="0.4">
      <c r="A111" s="4"/>
      <c r="B111" s="5"/>
      <c r="C111" s="5"/>
      <c r="D111" s="6"/>
      <c r="E111" s="5"/>
    </row>
    <row r="112" spans="1:5" ht="15" thickBot="1" x14ac:dyDescent="0.4">
      <c r="A112" s="1" t="s">
        <v>207</v>
      </c>
      <c r="B112" s="1" t="s">
        <v>208</v>
      </c>
      <c r="C112" s="1" t="s">
        <v>209</v>
      </c>
      <c r="D112" s="1" t="s">
        <v>210</v>
      </c>
      <c r="E112" s="1" t="s">
        <v>211</v>
      </c>
    </row>
    <row r="113" spans="1:5" ht="15" thickBot="1" x14ac:dyDescent="0.4">
      <c r="A113" s="4"/>
      <c r="B113" s="5"/>
      <c r="C113" s="5"/>
      <c r="D113" s="6"/>
      <c r="E113" s="5"/>
    </row>
    <row r="114" spans="1:5" ht="19" thickBot="1" x14ac:dyDescent="0.5">
      <c r="A114" s="85" t="s">
        <v>254</v>
      </c>
      <c r="B114" s="84"/>
      <c r="C114" s="84"/>
      <c r="D114" s="84"/>
      <c r="E114" s="84"/>
    </row>
    <row r="115" spans="1:5" ht="29.5" thickBot="1" x14ac:dyDescent="0.4">
      <c r="A115" s="1" t="s">
        <v>144</v>
      </c>
      <c r="B115" s="1" t="s">
        <v>145</v>
      </c>
      <c r="C115" s="1" t="s">
        <v>146</v>
      </c>
      <c r="D115" s="2" t="s">
        <v>147</v>
      </c>
      <c r="E115" s="2" t="s">
        <v>148</v>
      </c>
    </row>
    <row r="116" spans="1:5" ht="15" thickBot="1" x14ac:dyDescent="0.4">
      <c r="A116" s="5"/>
      <c r="B116" s="5"/>
      <c r="C116" s="5"/>
      <c r="D116" s="6"/>
      <c r="E116" s="7"/>
    </row>
    <row r="117" spans="1:5" ht="15" thickBot="1" x14ac:dyDescent="0.4">
      <c r="A117" s="1" t="s">
        <v>149</v>
      </c>
      <c r="B117" s="1" t="s">
        <v>150</v>
      </c>
      <c r="C117" s="1" t="s">
        <v>151</v>
      </c>
      <c r="D117" s="1" t="s">
        <v>152</v>
      </c>
      <c r="E117" s="1" t="s">
        <v>153</v>
      </c>
    </row>
    <row r="118" spans="1:5" ht="15" thickBot="1" x14ac:dyDescent="0.4">
      <c r="A118" s="4"/>
      <c r="B118" s="5"/>
      <c r="C118" s="5"/>
      <c r="D118" s="6"/>
      <c r="E118" s="5"/>
    </row>
    <row r="119" spans="1:5" ht="15" thickBot="1" x14ac:dyDescent="0.4">
      <c r="A119" s="1" t="s">
        <v>207</v>
      </c>
      <c r="B119" s="1" t="s">
        <v>208</v>
      </c>
      <c r="C119" s="1" t="s">
        <v>209</v>
      </c>
      <c r="D119" s="1" t="s">
        <v>210</v>
      </c>
      <c r="E119" s="1" t="s">
        <v>211</v>
      </c>
    </row>
    <row r="120" spans="1:5" ht="15" thickBot="1" x14ac:dyDescent="0.4">
      <c r="A120" s="4"/>
      <c r="B120" s="5"/>
      <c r="C120" s="5"/>
      <c r="D120" s="6"/>
      <c r="E120" s="5"/>
    </row>
    <row r="121" spans="1:5" ht="19" thickBot="1" x14ac:dyDescent="0.5">
      <c r="A121" s="84" t="s">
        <v>255</v>
      </c>
      <c r="B121" s="84"/>
      <c r="C121" s="84"/>
      <c r="D121" s="84"/>
      <c r="E121" s="84"/>
    </row>
    <row r="122" spans="1:5" ht="29.5" thickBot="1" x14ac:dyDescent="0.4">
      <c r="A122" s="1" t="s">
        <v>144</v>
      </c>
      <c r="B122" s="1" t="s">
        <v>145</v>
      </c>
      <c r="C122" s="1" t="s">
        <v>146</v>
      </c>
      <c r="D122" s="2" t="s">
        <v>147</v>
      </c>
      <c r="E122" s="2" t="s">
        <v>148</v>
      </c>
    </row>
    <row r="123" spans="1:5" ht="15" thickBot="1" x14ac:dyDescent="0.4">
      <c r="A123" s="5"/>
      <c r="B123" s="5"/>
      <c r="C123" s="5"/>
      <c r="D123" s="6"/>
      <c r="E123" s="7"/>
    </row>
    <row r="124" spans="1:5" ht="15" thickBot="1" x14ac:dyDescent="0.4">
      <c r="A124" s="1" t="s">
        <v>149</v>
      </c>
      <c r="B124" s="1" t="s">
        <v>150</v>
      </c>
      <c r="C124" s="1" t="s">
        <v>151</v>
      </c>
      <c r="D124" s="1" t="s">
        <v>152</v>
      </c>
      <c r="E124" s="1" t="s">
        <v>153</v>
      </c>
    </row>
    <row r="125" spans="1:5" ht="15" thickBot="1" x14ac:dyDescent="0.4">
      <c r="A125" s="4"/>
      <c r="B125" s="5"/>
      <c r="C125" s="5"/>
      <c r="D125" s="6"/>
      <c r="E125" s="5"/>
    </row>
    <row r="126" spans="1:5" ht="15" thickBot="1" x14ac:dyDescent="0.4">
      <c r="A126" s="1" t="s">
        <v>207</v>
      </c>
      <c r="B126" s="1" t="s">
        <v>208</v>
      </c>
      <c r="C126" s="1" t="s">
        <v>209</v>
      </c>
      <c r="D126" s="1" t="s">
        <v>210</v>
      </c>
      <c r="E126" s="1" t="s">
        <v>211</v>
      </c>
    </row>
    <row r="127" spans="1:5" ht="15" thickBot="1" x14ac:dyDescent="0.4">
      <c r="A127" s="4"/>
      <c r="B127" s="5"/>
      <c r="C127" s="5"/>
      <c r="D127" s="6"/>
      <c r="E127" s="5"/>
    </row>
    <row r="128" spans="1:5" ht="19" thickBot="1" x14ac:dyDescent="0.5">
      <c r="A128" s="85" t="s">
        <v>256</v>
      </c>
      <c r="B128" s="84"/>
      <c r="C128" s="84"/>
      <c r="D128" s="84"/>
      <c r="E128" s="84"/>
    </row>
    <row r="129" spans="1:5" ht="29.5" thickBot="1" x14ac:dyDescent="0.4">
      <c r="A129" s="1" t="s">
        <v>144</v>
      </c>
      <c r="B129" s="1" t="s">
        <v>145</v>
      </c>
      <c r="C129" s="1" t="s">
        <v>146</v>
      </c>
      <c r="D129" s="2" t="s">
        <v>147</v>
      </c>
      <c r="E129" s="2" t="s">
        <v>148</v>
      </c>
    </row>
    <row r="130" spans="1:5" ht="15" thickBot="1" x14ac:dyDescent="0.4">
      <c r="A130" s="5"/>
      <c r="B130" s="5"/>
      <c r="C130" s="5"/>
      <c r="D130" s="6"/>
      <c r="E130" s="7"/>
    </row>
    <row r="131" spans="1:5" ht="15" thickBot="1" x14ac:dyDescent="0.4">
      <c r="A131" s="1" t="s">
        <v>149</v>
      </c>
      <c r="B131" s="1" t="s">
        <v>150</v>
      </c>
      <c r="C131" s="1" t="s">
        <v>151</v>
      </c>
      <c r="D131" s="1" t="s">
        <v>152</v>
      </c>
      <c r="E131" s="1" t="s">
        <v>153</v>
      </c>
    </row>
    <row r="132" spans="1:5" ht="15" thickBot="1" x14ac:dyDescent="0.4">
      <c r="A132" s="4"/>
      <c r="B132" s="5"/>
      <c r="C132" s="5"/>
      <c r="D132" s="6"/>
      <c r="E132" s="5"/>
    </row>
    <row r="133" spans="1:5" ht="15" thickBot="1" x14ac:dyDescent="0.4">
      <c r="A133" s="1" t="s">
        <v>207</v>
      </c>
      <c r="B133" s="1" t="s">
        <v>208</v>
      </c>
      <c r="C133" s="1" t="s">
        <v>209</v>
      </c>
      <c r="D133" s="1" t="s">
        <v>210</v>
      </c>
      <c r="E133" s="1" t="s">
        <v>211</v>
      </c>
    </row>
    <row r="134" spans="1:5" ht="15" thickBot="1" x14ac:dyDescent="0.4">
      <c r="A134" s="4"/>
      <c r="B134" s="5"/>
      <c r="C134" s="5"/>
      <c r="D134" s="6"/>
      <c r="E134" s="5"/>
    </row>
    <row r="135" spans="1:5" ht="19" thickBot="1" x14ac:dyDescent="0.5">
      <c r="A135" s="84" t="s">
        <v>257</v>
      </c>
      <c r="B135" s="84"/>
      <c r="C135" s="84"/>
      <c r="D135" s="84"/>
      <c r="E135" s="84"/>
    </row>
    <row r="136" spans="1:5" ht="29.5" thickBot="1" x14ac:dyDescent="0.4">
      <c r="A136" s="1" t="s">
        <v>144</v>
      </c>
      <c r="B136" s="1" t="s">
        <v>145</v>
      </c>
      <c r="C136" s="1" t="s">
        <v>146</v>
      </c>
      <c r="D136" s="2" t="s">
        <v>147</v>
      </c>
      <c r="E136" s="2" t="s">
        <v>148</v>
      </c>
    </row>
    <row r="137" spans="1:5" ht="15" thickBot="1" x14ac:dyDescent="0.4">
      <c r="A137" s="5"/>
      <c r="B137" s="5"/>
      <c r="C137" s="5"/>
      <c r="D137" s="6"/>
      <c r="E137" s="7"/>
    </row>
    <row r="138" spans="1:5" ht="15" thickBot="1" x14ac:dyDescent="0.4">
      <c r="A138" s="1" t="s">
        <v>149</v>
      </c>
      <c r="B138" s="1" t="s">
        <v>150</v>
      </c>
      <c r="C138" s="1" t="s">
        <v>151</v>
      </c>
      <c r="D138" s="1" t="s">
        <v>152</v>
      </c>
      <c r="E138" s="1" t="s">
        <v>153</v>
      </c>
    </row>
    <row r="139" spans="1:5" ht="15" thickBot="1" x14ac:dyDescent="0.4">
      <c r="A139" s="4"/>
      <c r="B139" s="5"/>
      <c r="C139" s="5"/>
      <c r="D139" s="6"/>
      <c r="E139" s="5"/>
    </row>
    <row r="140" spans="1:5" ht="15" thickBot="1" x14ac:dyDescent="0.4">
      <c r="A140" s="1" t="s">
        <v>207</v>
      </c>
      <c r="B140" s="1" t="s">
        <v>208</v>
      </c>
      <c r="C140" s="1" t="s">
        <v>209</v>
      </c>
      <c r="D140" s="1" t="s">
        <v>210</v>
      </c>
      <c r="E140" s="1" t="s">
        <v>211</v>
      </c>
    </row>
    <row r="141" spans="1:5" ht="15" thickBot="1" x14ac:dyDescent="0.4">
      <c r="A141" s="4"/>
      <c r="B141" s="5"/>
      <c r="C141" s="5"/>
      <c r="D141" s="6"/>
      <c r="E141" s="5"/>
    </row>
    <row r="142" spans="1:5" ht="19" thickBot="1" x14ac:dyDescent="0.5">
      <c r="A142" s="85" t="s">
        <v>258</v>
      </c>
      <c r="B142" s="84"/>
      <c r="C142" s="84"/>
      <c r="D142" s="84"/>
      <c r="E142" s="84"/>
    </row>
    <row r="143" spans="1:5" ht="29.5" thickBot="1" x14ac:dyDescent="0.4">
      <c r="A143" s="1" t="s">
        <v>144</v>
      </c>
      <c r="B143" s="1" t="s">
        <v>145</v>
      </c>
      <c r="C143" s="1" t="s">
        <v>146</v>
      </c>
      <c r="D143" s="2" t="s">
        <v>147</v>
      </c>
      <c r="E143" s="2" t="s">
        <v>148</v>
      </c>
    </row>
    <row r="144" spans="1:5" ht="15" thickBot="1" x14ac:dyDescent="0.4">
      <c r="A144" s="5"/>
      <c r="B144" s="5"/>
      <c r="C144" s="5"/>
      <c r="D144" s="6"/>
      <c r="E144" s="7"/>
    </row>
    <row r="145" spans="1:5" ht="15" thickBot="1" x14ac:dyDescent="0.4">
      <c r="A145" s="1" t="s">
        <v>149</v>
      </c>
      <c r="B145" s="1" t="s">
        <v>150</v>
      </c>
      <c r="C145" s="1" t="s">
        <v>151</v>
      </c>
      <c r="D145" s="1" t="s">
        <v>152</v>
      </c>
      <c r="E145" s="1" t="s">
        <v>153</v>
      </c>
    </row>
    <row r="146" spans="1:5" ht="15" thickBot="1" x14ac:dyDescent="0.4">
      <c r="A146" s="4"/>
      <c r="B146" s="5"/>
      <c r="C146" s="5"/>
      <c r="D146" s="6"/>
      <c r="E146" s="5"/>
    </row>
    <row r="147" spans="1:5" ht="15" thickBot="1" x14ac:dyDescent="0.4">
      <c r="A147" s="1" t="s">
        <v>207</v>
      </c>
      <c r="B147" s="1" t="s">
        <v>208</v>
      </c>
      <c r="C147" s="1" t="s">
        <v>209</v>
      </c>
      <c r="D147" s="1" t="s">
        <v>210</v>
      </c>
      <c r="E147" s="1" t="s">
        <v>211</v>
      </c>
    </row>
    <row r="148" spans="1:5" ht="15" thickBot="1" x14ac:dyDescent="0.4">
      <c r="A148" s="4"/>
      <c r="B148" s="5"/>
      <c r="C148" s="5"/>
      <c r="D148" s="6"/>
      <c r="E148" s="5"/>
    </row>
    <row r="149" spans="1:5" ht="19" thickBot="1" x14ac:dyDescent="0.5">
      <c r="A149" s="84" t="s">
        <v>259</v>
      </c>
      <c r="B149" s="84"/>
      <c r="C149" s="84"/>
      <c r="D149" s="84"/>
      <c r="E149" s="84"/>
    </row>
    <row r="150" spans="1:5" ht="29.5" thickBot="1" x14ac:dyDescent="0.4">
      <c r="A150" s="1" t="s">
        <v>144</v>
      </c>
      <c r="B150" s="1" t="s">
        <v>145</v>
      </c>
      <c r="C150" s="1" t="s">
        <v>146</v>
      </c>
      <c r="D150" s="2" t="s">
        <v>147</v>
      </c>
      <c r="E150" s="2" t="s">
        <v>148</v>
      </c>
    </row>
    <row r="151" spans="1:5" ht="15" thickBot="1" x14ac:dyDescent="0.4">
      <c r="A151" s="5"/>
      <c r="B151" s="5"/>
      <c r="C151" s="5"/>
      <c r="D151" s="6"/>
      <c r="E151" s="7"/>
    </row>
    <row r="152" spans="1:5" ht="15" thickBot="1" x14ac:dyDescent="0.4">
      <c r="A152" s="1" t="s">
        <v>149</v>
      </c>
      <c r="B152" s="1" t="s">
        <v>150</v>
      </c>
      <c r="C152" s="1" t="s">
        <v>151</v>
      </c>
      <c r="D152" s="1" t="s">
        <v>152</v>
      </c>
      <c r="E152" s="1" t="s">
        <v>153</v>
      </c>
    </row>
    <row r="153" spans="1:5" ht="15" thickBot="1" x14ac:dyDescent="0.4">
      <c r="A153" s="4"/>
      <c r="B153" s="5"/>
      <c r="C153" s="5"/>
      <c r="D153" s="6"/>
      <c r="E153" s="5"/>
    </row>
    <row r="154" spans="1:5" ht="15" thickBot="1" x14ac:dyDescent="0.4">
      <c r="A154" s="1" t="s">
        <v>207</v>
      </c>
      <c r="B154" s="1" t="s">
        <v>208</v>
      </c>
      <c r="C154" s="1" t="s">
        <v>209</v>
      </c>
      <c r="D154" s="1" t="s">
        <v>210</v>
      </c>
      <c r="E154" s="1" t="s">
        <v>211</v>
      </c>
    </row>
    <row r="155" spans="1:5" ht="15" thickBot="1" x14ac:dyDescent="0.4">
      <c r="A155" s="4"/>
      <c r="B155" s="5"/>
      <c r="C155" s="5"/>
      <c r="D155" s="6"/>
      <c r="E155" s="5"/>
    </row>
    <row r="156" spans="1:5" ht="19" thickBot="1" x14ac:dyDescent="0.5">
      <c r="A156" s="85" t="s">
        <v>260</v>
      </c>
      <c r="B156" s="84"/>
      <c r="C156" s="84"/>
      <c r="D156" s="84"/>
      <c r="E156" s="84"/>
    </row>
    <row r="157" spans="1:5" ht="29.5" thickBot="1" x14ac:dyDescent="0.4">
      <c r="A157" s="1" t="s">
        <v>144</v>
      </c>
      <c r="B157" s="1" t="s">
        <v>145</v>
      </c>
      <c r="C157" s="1" t="s">
        <v>146</v>
      </c>
      <c r="D157" s="2" t="s">
        <v>147</v>
      </c>
      <c r="E157" s="2" t="s">
        <v>148</v>
      </c>
    </row>
    <row r="158" spans="1:5" ht="15" thickBot="1" x14ac:dyDescent="0.4">
      <c r="A158" s="5"/>
      <c r="B158" s="5"/>
      <c r="C158" s="5"/>
      <c r="D158" s="6"/>
      <c r="E158" s="7"/>
    </row>
    <row r="159" spans="1:5" ht="15" thickBot="1" x14ac:dyDescent="0.4">
      <c r="A159" s="1" t="s">
        <v>149</v>
      </c>
      <c r="B159" s="1" t="s">
        <v>150</v>
      </c>
      <c r="C159" s="1" t="s">
        <v>151</v>
      </c>
      <c r="D159" s="1" t="s">
        <v>152</v>
      </c>
      <c r="E159" s="1" t="s">
        <v>153</v>
      </c>
    </row>
    <row r="160" spans="1:5" ht="15" thickBot="1" x14ac:dyDescent="0.4">
      <c r="A160" s="4"/>
      <c r="B160" s="5"/>
      <c r="C160" s="5"/>
      <c r="D160" s="6"/>
      <c r="E160" s="5"/>
    </row>
    <row r="161" spans="1:5" ht="15" thickBot="1" x14ac:dyDescent="0.4">
      <c r="A161" s="1" t="s">
        <v>207</v>
      </c>
      <c r="B161" s="1" t="s">
        <v>208</v>
      </c>
      <c r="C161" s="1" t="s">
        <v>209</v>
      </c>
      <c r="D161" s="1" t="s">
        <v>210</v>
      </c>
      <c r="E161" s="1" t="s">
        <v>211</v>
      </c>
    </row>
    <row r="162" spans="1:5" ht="15" thickBot="1" x14ac:dyDescent="0.4">
      <c r="A162" s="4"/>
      <c r="B162" s="5"/>
      <c r="C162" s="5"/>
      <c r="D162" s="6"/>
      <c r="E162" s="5"/>
    </row>
    <row r="163" spans="1:5" ht="19" thickBot="1" x14ac:dyDescent="0.5">
      <c r="A163" s="84" t="s">
        <v>261</v>
      </c>
      <c r="B163" s="84"/>
      <c r="C163" s="84"/>
      <c r="D163" s="84"/>
      <c r="E163" s="84"/>
    </row>
    <row r="164" spans="1:5" ht="29.5" thickBot="1" x14ac:dyDescent="0.4">
      <c r="A164" s="1" t="s">
        <v>144</v>
      </c>
      <c r="B164" s="1" t="s">
        <v>145</v>
      </c>
      <c r="C164" s="1" t="s">
        <v>146</v>
      </c>
      <c r="D164" s="2" t="s">
        <v>147</v>
      </c>
      <c r="E164" s="2" t="s">
        <v>148</v>
      </c>
    </row>
    <row r="165" spans="1:5" ht="15" thickBot="1" x14ac:dyDescent="0.4">
      <c r="A165" s="5"/>
      <c r="B165" s="5"/>
      <c r="C165" s="5"/>
      <c r="D165" s="6"/>
      <c r="E165" s="7"/>
    </row>
    <row r="166" spans="1:5" ht="15" thickBot="1" x14ac:dyDescent="0.4">
      <c r="A166" s="1" t="s">
        <v>149</v>
      </c>
      <c r="B166" s="1" t="s">
        <v>150</v>
      </c>
      <c r="C166" s="1" t="s">
        <v>151</v>
      </c>
      <c r="D166" s="1" t="s">
        <v>152</v>
      </c>
      <c r="E166" s="1" t="s">
        <v>153</v>
      </c>
    </row>
    <row r="167" spans="1:5" ht="15" thickBot="1" x14ac:dyDescent="0.4">
      <c r="A167" s="4"/>
      <c r="B167" s="5"/>
      <c r="C167" s="5"/>
      <c r="D167" s="6"/>
      <c r="E167" s="5"/>
    </row>
    <row r="168" spans="1:5" ht="15" thickBot="1" x14ac:dyDescent="0.4">
      <c r="A168" s="1" t="s">
        <v>207</v>
      </c>
      <c r="B168" s="1" t="s">
        <v>208</v>
      </c>
      <c r="C168" s="1" t="s">
        <v>209</v>
      </c>
      <c r="D168" s="1" t="s">
        <v>210</v>
      </c>
      <c r="E168" s="1" t="s">
        <v>211</v>
      </c>
    </row>
    <row r="169" spans="1:5" ht="15" thickBot="1" x14ac:dyDescent="0.4">
      <c r="A169" s="4"/>
      <c r="B169" s="5"/>
      <c r="C169" s="5"/>
      <c r="D169" s="6"/>
      <c r="E169" s="5"/>
    </row>
    <row r="170" spans="1:5" ht="19" thickBot="1" x14ac:dyDescent="0.5">
      <c r="A170" s="85" t="s">
        <v>262</v>
      </c>
      <c r="B170" s="84"/>
      <c r="C170" s="84"/>
      <c r="D170" s="84"/>
      <c r="E170" s="84"/>
    </row>
    <row r="171" spans="1:5" ht="29.5" thickBot="1" x14ac:dyDescent="0.4">
      <c r="A171" s="1" t="s">
        <v>144</v>
      </c>
      <c r="B171" s="1" t="s">
        <v>145</v>
      </c>
      <c r="C171" s="1" t="s">
        <v>146</v>
      </c>
      <c r="D171" s="2" t="s">
        <v>147</v>
      </c>
      <c r="E171" s="2" t="s">
        <v>148</v>
      </c>
    </row>
    <row r="172" spans="1:5" ht="15" thickBot="1" x14ac:dyDescent="0.4">
      <c r="A172" s="5"/>
      <c r="B172" s="5"/>
      <c r="C172" s="5"/>
      <c r="D172" s="6"/>
      <c r="E172" s="7"/>
    </row>
    <row r="173" spans="1:5" ht="15" thickBot="1" x14ac:dyDescent="0.4">
      <c r="A173" s="1" t="s">
        <v>149</v>
      </c>
      <c r="B173" s="1" t="s">
        <v>150</v>
      </c>
      <c r="C173" s="1" t="s">
        <v>151</v>
      </c>
      <c r="D173" s="1" t="s">
        <v>152</v>
      </c>
      <c r="E173" s="1" t="s">
        <v>153</v>
      </c>
    </row>
    <row r="174" spans="1:5" ht="15" thickBot="1" x14ac:dyDescent="0.4">
      <c r="A174" s="4"/>
      <c r="B174" s="5"/>
      <c r="C174" s="5"/>
      <c r="D174" s="6"/>
      <c r="E174" s="5"/>
    </row>
    <row r="175" spans="1:5" ht="15" thickBot="1" x14ac:dyDescent="0.4">
      <c r="A175" s="1" t="s">
        <v>207</v>
      </c>
      <c r="B175" s="1" t="s">
        <v>208</v>
      </c>
      <c r="C175" s="1" t="s">
        <v>209</v>
      </c>
      <c r="D175" s="1" t="s">
        <v>210</v>
      </c>
      <c r="E175" s="1" t="s">
        <v>211</v>
      </c>
    </row>
    <row r="176" spans="1:5" ht="15" thickBot="1" x14ac:dyDescent="0.4">
      <c r="A176" s="4"/>
      <c r="B176" s="5"/>
      <c r="C176" s="5"/>
      <c r="D176" s="6"/>
      <c r="E176" s="5"/>
    </row>
    <row r="177" spans="1:5" ht="19" thickBot="1" x14ac:dyDescent="0.5">
      <c r="A177" s="84" t="s">
        <v>263</v>
      </c>
      <c r="B177" s="84"/>
      <c r="C177" s="84"/>
      <c r="D177" s="84"/>
      <c r="E177" s="84"/>
    </row>
    <row r="178" spans="1:5" ht="29.5" thickBot="1" x14ac:dyDescent="0.4">
      <c r="A178" s="1" t="s">
        <v>144</v>
      </c>
      <c r="B178" s="1" t="s">
        <v>145</v>
      </c>
      <c r="C178" s="1" t="s">
        <v>146</v>
      </c>
      <c r="D178" s="2" t="s">
        <v>147</v>
      </c>
      <c r="E178" s="2" t="s">
        <v>148</v>
      </c>
    </row>
    <row r="179" spans="1:5" ht="15" thickBot="1" x14ac:dyDescent="0.4">
      <c r="A179" s="5"/>
      <c r="B179" s="5"/>
      <c r="C179" s="5"/>
      <c r="D179" s="6"/>
      <c r="E179" s="7"/>
    </row>
    <row r="180" spans="1:5" ht="15" thickBot="1" x14ac:dyDescent="0.4">
      <c r="A180" s="1" t="s">
        <v>149</v>
      </c>
      <c r="B180" s="1" t="s">
        <v>150</v>
      </c>
      <c r="C180" s="1" t="s">
        <v>151</v>
      </c>
      <c r="D180" s="1" t="s">
        <v>152</v>
      </c>
      <c r="E180" s="1" t="s">
        <v>153</v>
      </c>
    </row>
    <row r="181" spans="1:5" ht="15" thickBot="1" x14ac:dyDescent="0.4">
      <c r="A181" s="4"/>
      <c r="B181" s="5"/>
      <c r="C181" s="5"/>
      <c r="D181" s="6"/>
      <c r="E181" s="5"/>
    </row>
    <row r="182" spans="1:5" ht="15" thickBot="1" x14ac:dyDescent="0.4">
      <c r="A182" s="1" t="s">
        <v>207</v>
      </c>
      <c r="B182" s="1" t="s">
        <v>208</v>
      </c>
      <c r="C182" s="1" t="s">
        <v>209</v>
      </c>
      <c r="D182" s="1" t="s">
        <v>210</v>
      </c>
      <c r="E182" s="1" t="s">
        <v>211</v>
      </c>
    </row>
    <row r="183" spans="1:5" ht="15" thickBot="1" x14ac:dyDescent="0.4">
      <c r="A183" s="4"/>
      <c r="B183" s="5"/>
      <c r="C183" s="5"/>
      <c r="D183" s="6"/>
      <c r="E183" s="5"/>
    </row>
    <row r="184" spans="1:5" ht="19" thickBot="1" x14ac:dyDescent="0.5">
      <c r="A184" s="85" t="s">
        <v>264</v>
      </c>
      <c r="B184" s="84"/>
      <c r="C184" s="84"/>
      <c r="D184" s="84"/>
      <c r="E184" s="84"/>
    </row>
    <row r="185" spans="1:5" ht="29.5" thickBot="1" x14ac:dyDescent="0.4">
      <c r="A185" s="1" t="s">
        <v>144</v>
      </c>
      <c r="B185" s="1" t="s">
        <v>145</v>
      </c>
      <c r="C185" s="1" t="s">
        <v>146</v>
      </c>
      <c r="D185" s="2" t="s">
        <v>147</v>
      </c>
      <c r="E185" s="2" t="s">
        <v>148</v>
      </c>
    </row>
    <row r="186" spans="1:5" ht="15" thickBot="1" x14ac:dyDescent="0.4">
      <c r="A186" s="5"/>
      <c r="B186" s="5"/>
      <c r="C186" s="5"/>
      <c r="D186" s="6"/>
      <c r="E186" s="7"/>
    </row>
    <row r="187" spans="1:5" ht="15" thickBot="1" x14ac:dyDescent="0.4">
      <c r="A187" s="1" t="s">
        <v>149</v>
      </c>
      <c r="B187" s="1" t="s">
        <v>150</v>
      </c>
      <c r="C187" s="1" t="s">
        <v>151</v>
      </c>
      <c r="D187" s="1" t="s">
        <v>152</v>
      </c>
      <c r="E187" s="1" t="s">
        <v>153</v>
      </c>
    </row>
    <row r="188" spans="1:5" ht="15" thickBot="1" x14ac:dyDescent="0.4">
      <c r="A188" s="4"/>
      <c r="B188" s="5"/>
      <c r="C188" s="5"/>
      <c r="D188" s="6"/>
      <c r="E188" s="5"/>
    </row>
    <row r="189" spans="1:5" ht="15" thickBot="1" x14ac:dyDescent="0.4">
      <c r="A189" s="1" t="s">
        <v>207</v>
      </c>
      <c r="B189" s="1" t="s">
        <v>208</v>
      </c>
      <c r="C189" s="1" t="s">
        <v>209</v>
      </c>
      <c r="D189" s="1" t="s">
        <v>210</v>
      </c>
      <c r="E189" s="1" t="s">
        <v>211</v>
      </c>
    </row>
    <row r="190" spans="1:5" ht="15" thickBot="1" x14ac:dyDescent="0.4">
      <c r="A190" s="4"/>
      <c r="B190" s="5"/>
      <c r="C190" s="5"/>
      <c r="D190" s="6"/>
      <c r="E190" s="5"/>
    </row>
    <row r="191" spans="1:5" ht="19" thickBot="1" x14ac:dyDescent="0.5">
      <c r="A191" s="84" t="s">
        <v>265</v>
      </c>
      <c r="B191" s="84"/>
      <c r="C191" s="84"/>
      <c r="D191" s="84"/>
      <c r="E191" s="84"/>
    </row>
    <row r="192" spans="1:5" ht="29.5" thickBot="1" x14ac:dyDescent="0.4">
      <c r="A192" s="1" t="s">
        <v>144</v>
      </c>
      <c r="B192" s="1" t="s">
        <v>145</v>
      </c>
      <c r="C192" s="1" t="s">
        <v>146</v>
      </c>
      <c r="D192" s="2" t="s">
        <v>147</v>
      </c>
      <c r="E192" s="2" t="s">
        <v>148</v>
      </c>
    </row>
    <row r="193" spans="1:5" ht="15" thickBot="1" x14ac:dyDescent="0.4">
      <c r="A193" s="5"/>
      <c r="B193" s="5"/>
      <c r="C193" s="5"/>
      <c r="D193" s="6"/>
      <c r="E193" s="7"/>
    </row>
    <row r="194" spans="1:5" ht="15" thickBot="1" x14ac:dyDescent="0.4">
      <c r="A194" s="1" t="s">
        <v>149</v>
      </c>
      <c r="B194" s="1" t="s">
        <v>150</v>
      </c>
      <c r="C194" s="1" t="s">
        <v>151</v>
      </c>
      <c r="D194" s="1" t="s">
        <v>152</v>
      </c>
      <c r="E194" s="1" t="s">
        <v>153</v>
      </c>
    </row>
    <row r="195" spans="1:5" ht="15" thickBot="1" x14ac:dyDescent="0.4">
      <c r="A195" s="4"/>
      <c r="B195" s="5"/>
      <c r="C195" s="5"/>
      <c r="D195" s="6"/>
      <c r="E195" s="5"/>
    </row>
    <row r="196" spans="1:5" ht="15" thickBot="1" x14ac:dyDescent="0.4">
      <c r="A196" s="1" t="s">
        <v>207</v>
      </c>
      <c r="B196" s="1" t="s">
        <v>208</v>
      </c>
      <c r="C196" s="1" t="s">
        <v>209</v>
      </c>
      <c r="D196" s="1" t="s">
        <v>210</v>
      </c>
      <c r="E196" s="1" t="s">
        <v>211</v>
      </c>
    </row>
    <row r="197" spans="1:5" ht="15" thickBot="1" x14ac:dyDescent="0.4">
      <c r="A197" s="4"/>
      <c r="B197" s="5"/>
      <c r="C197" s="5"/>
      <c r="D197" s="6"/>
      <c r="E197" s="5"/>
    </row>
    <row r="198" spans="1:5" ht="19" thickBot="1" x14ac:dyDescent="0.5">
      <c r="A198" s="85" t="s">
        <v>266</v>
      </c>
      <c r="B198" s="84"/>
      <c r="C198" s="84"/>
      <c r="D198" s="84"/>
      <c r="E198" s="84"/>
    </row>
    <row r="199" spans="1:5" ht="29.5" thickBot="1" x14ac:dyDescent="0.4">
      <c r="A199" s="1" t="s">
        <v>144</v>
      </c>
      <c r="B199" s="1" t="s">
        <v>145</v>
      </c>
      <c r="C199" s="1" t="s">
        <v>146</v>
      </c>
      <c r="D199" s="2" t="s">
        <v>147</v>
      </c>
      <c r="E199" s="2" t="s">
        <v>148</v>
      </c>
    </row>
    <row r="200" spans="1:5" ht="15" thickBot="1" x14ac:dyDescent="0.4">
      <c r="A200" s="5"/>
      <c r="B200" s="5"/>
      <c r="C200" s="5"/>
      <c r="D200" s="6"/>
      <c r="E200" s="7"/>
    </row>
    <row r="201" spans="1:5" ht="15" thickBot="1" x14ac:dyDescent="0.4">
      <c r="A201" s="1" t="s">
        <v>149</v>
      </c>
      <c r="B201" s="1" t="s">
        <v>150</v>
      </c>
      <c r="C201" s="1" t="s">
        <v>151</v>
      </c>
      <c r="D201" s="1" t="s">
        <v>152</v>
      </c>
      <c r="E201" s="1" t="s">
        <v>153</v>
      </c>
    </row>
    <row r="202" spans="1:5" ht="15" thickBot="1" x14ac:dyDescent="0.4">
      <c r="A202" s="4"/>
      <c r="B202" s="5"/>
      <c r="C202" s="5"/>
      <c r="D202" s="6"/>
      <c r="E202" s="5"/>
    </row>
    <row r="203" spans="1:5" ht="15" thickBot="1" x14ac:dyDescent="0.4">
      <c r="A203" s="1" t="s">
        <v>207</v>
      </c>
      <c r="B203" s="1" t="s">
        <v>208</v>
      </c>
      <c r="C203" s="1" t="s">
        <v>209</v>
      </c>
      <c r="D203" s="1" t="s">
        <v>210</v>
      </c>
      <c r="E203" s="1" t="s">
        <v>211</v>
      </c>
    </row>
    <row r="204" spans="1:5" ht="15" thickBot="1" x14ac:dyDescent="0.4">
      <c r="A204" s="4"/>
      <c r="B204" s="5"/>
      <c r="C204" s="5"/>
      <c r="D204" s="6"/>
      <c r="E204" s="5"/>
    </row>
    <row r="205" spans="1:5" ht="19" thickBot="1" x14ac:dyDescent="0.5">
      <c r="A205" s="84" t="s">
        <v>267</v>
      </c>
      <c r="B205" s="84"/>
      <c r="C205" s="84"/>
      <c r="D205" s="84"/>
      <c r="E205" s="84"/>
    </row>
    <row r="206" spans="1:5" ht="29.5" thickBot="1" x14ac:dyDescent="0.4">
      <c r="A206" s="1" t="s">
        <v>144</v>
      </c>
      <c r="B206" s="1" t="s">
        <v>145</v>
      </c>
      <c r="C206" s="1" t="s">
        <v>146</v>
      </c>
      <c r="D206" s="2" t="s">
        <v>147</v>
      </c>
      <c r="E206" s="2" t="s">
        <v>148</v>
      </c>
    </row>
    <row r="207" spans="1:5" ht="15" thickBot="1" x14ac:dyDescent="0.4">
      <c r="A207" s="5"/>
      <c r="B207" s="5"/>
      <c r="C207" s="5"/>
      <c r="D207" s="6"/>
      <c r="E207" s="7"/>
    </row>
    <row r="208" spans="1:5" ht="15" thickBot="1" x14ac:dyDescent="0.4">
      <c r="A208" s="1" t="s">
        <v>149</v>
      </c>
      <c r="B208" s="1" t="s">
        <v>150</v>
      </c>
      <c r="C208" s="1" t="s">
        <v>151</v>
      </c>
      <c r="D208" s="1" t="s">
        <v>152</v>
      </c>
      <c r="E208" s="1" t="s">
        <v>153</v>
      </c>
    </row>
    <row r="209" spans="1:5" ht="15" thickBot="1" x14ac:dyDescent="0.4">
      <c r="A209" s="4"/>
      <c r="B209" s="5"/>
      <c r="C209" s="5"/>
      <c r="D209" s="6"/>
      <c r="E209" s="5"/>
    </row>
    <row r="210" spans="1:5" ht="15" thickBot="1" x14ac:dyDescent="0.4">
      <c r="A210" s="1" t="s">
        <v>207</v>
      </c>
      <c r="B210" s="1" t="s">
        <v>208</v>
      </c>
      <c r="C210" s="1" t="s">
        <v>209</v>
      </c>
      <c r="D210" s="1" t="s">
        <v>210</v>
      </c>
      <c r="E210" s="1" t="s">
        <v>211</v>
      </c>
    </row>
    <row r="211" spans="1:5" ht="15" thickBot="1" x14ac:dyDescent="0.4">
      <c r="A211" s="4"/>
      <c r="B211" s="5"/>
      <c r="C211" s="5"/>
      <c r="D211" s="6"/>
      <c r="E211" s="5"/>
    </row>
    <row r="212" spans="1:5" ht="19" thickBot="1" x14ac:dyDescent="0.5">
      <c r="A212" s="85" t="s">
        <v>268</v>
      </c>
      <c r="B212" s="84"/>
      <c r="C212" s="84"/>
      <c r="D212" s="84"/>
      <c r="E212" s="84"/>
    </row>
    <row r="213" spans="1:5" ht="29.5" thickBot="1" x14ac:dyDescent="0.4">
      <c r="A213" s="1" t="s">
        <v>144</v>
      </c>
      <c r="B213" s="1" t="s">
        <v>145</v>
      </c>
      <c r="C213" s="1" t="s">
        <v>146</v>
      </c>
      <c r="D213" s="2" t="s">
        <v>147</v>
      </c>
      <c r="E213" s="2" t="s">
        <v>148</v>
      </c>
    </row>
    <row r="214" spans="1:5" ht="15" thickBot="1" x14ac:dyDescent="0.4">
      <c r="A214" s="5"/>
      <c r="B214" s="5"/>
      <c r="C214" s="5"/>
      <c r="D214" s="6"/>
      <c r="E214" s="7"/>
    </row>
    <row r="215" spans="1:5" ht="15" thickBot="1" x14ac:dyDescent="0.4">
      <c r="A215" s="1" t="s">
        <v>149</v>
      </c>
      <c r="B215" s="1" t="s">
        <v>150</v>
      </c>
      <c r="C215" s="1" t="s">
        <v>151</v>
      </c>
      <c r="D215" s="1" t="s">
        <v>152</v>
      </c>
      <c r="E215" s="1" t="s">
        <v>153</v>
      </c>
    </row>
    <row r="216" spans="1:5" ht="15" thickBot="1" x14ac:dyDescent="0.4">
      <c r="A216" s="4"/>
      <c r="B216" s="5"/>
      <c r="C216" s="5"/>
      <c r="D216" s="6"/>
      <c r="E216" s="5"/>
    </row>
    <row r="217" spans="1:5" ht="15" thickBot="1" x14ac:dyDescent="0.4">
      <c r="A217" s="1" t="s">
        <v>207</v>
      </c>
      <c r="B217" s="1" t="s">
        <v>208</v>
      </c>
      <c r="C217" s="1" t="s">
        <v>209</v>
      </c>
      <c r="D217" s="1" t="s">
        <v>210</v>
      </c>
      <c r="E217" s="1" t="s">
        <v>211</v>
      </c>
    </row>
    <row r="218" spans="1:5" ht="15" thickBot="1" x14ac:dyDescent="0.4">
      <c r="A218" s="4"/>
      <c r="B218" s="5"/>
      <c r="C218" s="5"/>
      <c r="D218" s="6"/>
      <c r="E218" s="5"/>
    </row>
    <row r="219" spans="1:5" ht="19" thickBot="1" x14ac:dyDescent="0.5">
      <c r="A219" s="84" t="s">
        <v>269</v>
      </c>
      <c r="B219" s="84"/>
      <c r="C219" s="84"/>
      <c r="D219" s="84"/>
      <c r="E219" s="84"/>
    </row>
    <row r="220" spans="1:5" ht="29.5" thickBot="1" x14ac:dyDescent="0.4">
      <c r="A220" s="1" t="s">
        <v>144</v>
      </c>
      <c r="B220" s="1" t="s">
        <v>145</v>
      </c>
      <c r="C220" s="1" t="s">
        <v>146</v>
      </c>
      <c r="D220" s="2" t="s">
        <v>147</v>
      </c>
      <c r="E220" s="2" t="s">
        <v>148</v>
      </c>
    </row>
    <row r="221" spans="1:5" ht="15" thickBot="1" x14ac:dyDescent="0.4">
      <c r="A221" s="5"/>
      <c r="B221" s="5"/>
      <c r="C221" s="5"/>
      <c r="D221" s="6"/>
      <c r="E221" s="7"/>
    </row>
    <row r="222" spans="1:5" ht="15" thickBot="1" x14ac:dyDescent="0.4">
      <c r="A222" s="1" t="s">
        <v>149</v>
      </c>
      <c r="B222" s="1" t="s">
        <v>150</v>
      </c>
      <c r="C222" s="1" t="s">
        <v>151</v>
      </c>
      <c r="D222" s="1" t="s">
        <v>152</v>
      </c>
      <c r="E222" s="1" t="s">
        <v>153</v>
      </c>
    </row>
    <row r="223" spans="1:5" ht="15" thickBot="1" x14ac:dyDescent="0.4">
      <c r="A223" s="4"/>
      <c r="B223" s="5"/>
      <c r="C223" s="5"/>
      <c r="D223" s="6"/>
      <c r="E223" s="5"/>
    </row>
    <row r="224" spans="1:5" ht="15" thickBot="1" x14ac:dyDescent="0.4">
      <c r="A224" s="1" t="s">
        <v>207</v>
      </c>
      <c r="B224" s="1" t="s">
        <v>208</v>
      </c>
      <c r="C224" s="1" t="s">
        <v>209</v>
      </c>
      <c r="D224" s="1" t="s">
        <v>210</v>
      </c>
      <c r="E224" s="1" t="s">
        <v>211</v>
      </c>
    </row>
    <row r="225" spans="1:5" ht="15" thickBot="1" x14ac:dyDescent="0.4">
      <c r="A225" s="4"/>
      <c r="B225" s="5"/>
      <c r="C225" s="5"/>
      <c r="D225" s="6"/>
      <c r="E225" s="5"/>
    </row>
    <row r="226" spans="1:5" ht="19" thickBot="1" x14ac:dyDescent="0.5">
      <c r="A226" s="85" t="s">
        <v>270</v>
      </c>
      <c r="B226" s="84"/>
      <c r="C226" s="84"/>
      <c r="D226" s="84"/>
      <c r="E226" s="84"/>
    </row>
    <row r="227" spans="1:5" ht="29.5" thickBot="1" x14ac:dyDescent="0.4">
      <c r="A227" s="1" t="s">
        <v>144</v>
      </c>
      <c r="B227" s="1" t="s">
        <v>145</v>
      </c>
      <c r="C227" s="1" t="s">
        <v>146</v>
      </c>
      <c r="D227" s="2" t="s">
        <v>147</v>
      </c>
      <c r="E227" s="2" t="s">
        <v>148</v>
      </c>
    </row>
    <row r="228" spans="1:5" ht="15" thickBot="1" x14ac:dyDescent="0.4">
      <c r="A228" s="5"/>
      <c r="B228" s="5"/>
      <c r="C228" s="5"/>
      <c r="D228" s="6"/>
      <c r="E228" s="7"/>
    </row>
    <row r="229" spans="1:5" ht="15" thickBot="1" x14ac:dyDescent="0.4">
      <c r="A229" s="1" t="s">
        <v>149</v>
      </c>
      <c r="B229" s="1" t="s">
        <v>150</v>
      </c>
      <c r="C229" s="1" t="s">
        <v>151</v>
      </c>
      <c r="D229" s="1" t="s">
        <v>152</v>
      </c>
      <c r="E229" s="1" t="s">
        <v>153</v>
      </c>
    </row>
    <row r="230" spans="1:5" ht="15" thickBot="1" x14ac:dyDescent="0.4">
      <c r="A230" s="4"/>
      <c r="B230" s="5"/>
      <c r="C230" s="5"/>
      <c r="D230" s="6"/>
      <c r="E230" s="5"/>
    </row>
    <row r="231" spans="1:5" ht="15" thickBot="1" x14ac:dyDescent="0.4">
      <c r="A231" s="1" t="s">
        <v>207</v>
      </c>
      <c r="B231" s="1" t="s">
        <v>208</v>
      </c>
      <c r="C231" s="1" t="s">
        <v>209</v>
      </c>
      <c r="D231" s="1" t="s">
        <v>210</v>
      </c>
      <c r="E231" s="1" t="s">
        <v>211</v>
      </c>
    </row>
    <row r="232" spans="1:5" ht="15" thickBot="1" x14ac:dyDescent="0.4">
      <c r="A232" s="4"/>
      <c r="B232" s="5"/>
      <c r="C232" s="5"/>
      <c r="D232" s="6"/>
      <c r="E232" s="5"/>
    </row>
    <row r="233" spans="1:5" ht="19" thickBot="1" x14ac:dyDescent="0.5">
      <c r="A233" s="84" t="s">
        <v>271</v>
      </c>
      <c r="B233" s="84"/>
      <c r="C233" s="84"/>
      <c r="D233" s="84"/>
      <c r="E233" s="84"/>
    </row>
    <row r="234" spans="1:5" ht="29.5" thickBot="1" x14ac:dyDescent="0.4">
      <c r="A234" s="1" t="s">
        <v>144</v>
      </c>
      <c r="B234" s="1" t="s">
        <v>145</v>
      </c>
      <c r="C234" s="1" t="s">
        <v>146</v>
      </c>
      <c r="D234" s="2" t="s">
        <v>147</v>
      </c>
      <c r="E234" s="2" t="s">
        <v>148</v>
      </c>
    </row>
    <row r="235" spans="1:5" ht="15" thickBot="1" x14ac:dyDescent="0.4">
      <c r="A235" s="5"/>
      <c r="B235" s="5"/>
      <c r="C235" s="5"/>
      <c r="D235" s="6"/>
      <c r="E235" s="7"/>
    </row>
    <row r="236" spans="1:5" ht="15" thickBot="1" x14ac:dyDescent="0.4">
      <c r="A236" s="1" t="s">
        <v>149</v>
      </c>
      <c r="B236" s="1" t="s">
        <v>150</v>
      </c>
      <c r="C236" s="1" t="s">
        <v>151</v>
      </c>
      <c r="D236" s="1" t="s">
        <v>152</v>
      </c>
      <c r="E236" s="1" t="s">
        <v>153</v>
      </c>
    </row>
    <row r="237" spans="1:5" ht="15" thickBot="1" x14ac:dyDescent="0.4">
      <c r="A237" s="4"/>
      <c r="B237" s="5"/>
      <c r="C237" s="5"/>
      <c r="D237" s="6"/>
      <c r="E237" s="5"/>
    </row>
    <row r="238" spans="1:5" ht="15" thickBot="1" x14ac:dyDescent="0.4">
      <c r="A238" s="1" t="s">
        <v>207</v>
      </c>
      <c r="B238" s="1" t="s">
        <v>208</v>
      </c>
      <c r="C238" s="1" t="s">
        <v>209</v>
      </c>
      <c r="D238" s="1" t="s">
        <v>210</v>
      </c>
      <c r="E238" s="1" t="s">
        <v>211</v>
      </c>
    </row>
    <row r="239" spans="1:5" ht="15" thickBot="1" x14ac:dyDescent="0.4">
      <c r="A239" s="4"/>
      <c r="B239" s="5"/>
      <c r="C239" s="5"/>
      <c r="D239" s="6"/>
      <c r="E239" s="5"/>
    </row>
    <row r="240" spans="1:5" ht="19" thickBot="1" x14ac:dyDescent="0.5">
      <c r="A240" s="85" t="s">
        <v>272</v>
      </c>
      <c r="B240" s="84"/>
      <c r="C240" s="84"/>
      <c r="D240" s="84"/>
      <c r="E240" s="84"/>
    </row>
    <row r="241" spans="1:5" ht="29.5" thickBot="1" x14ac:dyDescent="0.4">
      <c r="A241" s="1" t="s">
        <v>144</v>
      </c>
      <c r="B241" s="1" t="s">
        <v>145</v>
      </c>
      <c r="C241" s="1" t="s">
        <v>146</v>
      </c>
      <c r="D241" s="2" t="s">
        <v>147</v>
      </c>
      <c r="E241" s="2" t="s">
        <v>148</v>
      </c>
    </row>
    <row r="242" spans="1:5" ht="15" thickBot="1" x14ac:dyDescent="0.4">
      <c r="A242" s="5"/>
      <c r="B242" s="5"/>
      <c r="C242" s="5"/>
      <c r="D242" s="6"/>
      <c r="E242" s="7"/>
    </row>
    <row r="243" spans="1:5" ht="15" thickBot="1" x14ac:dyDescent="0.4">
      <c r="A243" s="1" t="s">
        <v>149</v>
      </c>
      <c r="B243" s="1" t="s">
        <v>150</v>
      </c>
      <c r="C243" s="1" t="s">
        <v>151</v>
      </c>
      <c r="D243" s="1" t="s">
        <v>152</v>
      </c>
      <c r="E243" s="1" t="s">
        <v>153</v>
      </c>
    </row>
    <row r="244" spans="1:5" ht="15" thickBot="1" x14ac:dyDescent="0.4">
      <c r="A244" s="4"/>
      <c r="B244" s="5"/>
      <c r="C244" s="5"/>
      <c r="D244" s="6"/>
      <c r="E244" s="5"/>
    </row>
    <row r="245" spans="1:5" ht="15" thickBot="1" x14ac:dyDescent="0.4">
      <c r="A245" s="1" t="s">
        <v>207</v>
      </c>
      <c r="B245" s="1" t="s">
        <v>208</v>
      </c>
      <c r="C245" s="1" t="s">
        <v>209</v>
      </c>
      <c r="D245" s="1" t="s">
        <v>210</v>
      </c>
      <c r="E245" s="1" t="s">
        <v>211</v>
      </c>
    </row>
    <row r="246" spans="1:5" ht="15" thickBot="1" x14ac:dyDescent="0.4">
      <c r="A246" s="4"/>
      <c r="B246" s="5"/>
      <c r="C246" s="5"/>
      <c r="D246" s="6"/>
      <c r="E246" s="5"/>
    </row>
    <row r="247" spans="1:5" ht="19" thickBot="1" x14ac:dyDescent="0.5">
      <c r="A247" s="84" t="s">
        <v>273</v>
      </c>
      <c r="B247" s="84"/>
      <c r="C247" s="84"/>
      <c r="D247" s="84"/>
      <c r="E247" s="84"/>
    </row>
    <row r="248" spans="1:5" ht="29.5" thickBot="1" x14ac:dyDescent="0.4">
      <c r="A248" s="1" t="s">
        <v>144</v>
      </c>
      <c r="B248" s="1" t="s">
        <v>145</v>
      </c>
      <c r="C248" s="1" t="s">
        <v>146</v>
      </c>
      <c r="D248" s="2" t="s">
        <v>147</v>
      </c>
      <c r="E248" s="2" t="s">
        <v>148</v>
      </c>
    </row>
    <row r="249" spans="1:5" ht="15" thickBot="1" x14ac:dyDescent="0.4">
      <c r="A249" s="5"/>
      <c r="B249" s="5"/>
      <c r="C249" s="5"/>
      <c r="D249" s="6"/>
      <c r="E249" s="7"/>
    </row>
    <row r="250" spans="1:5" ht="15" thickBot="1" x14ac:dyDescent="0.4">
      <c r="A250" s="1" t="s">
        <v>149</v>
      </c>
      <c r="B250" s="1" t="s">
        <v>150</v>
      </c>
      <c r="C250" s="1" t="s">
        <v>151</v>
      </c>
      <c r="D250" s="1" t="s">
        <v>152</v>
      </c>
      <c r="E250" s="1" t="s">
        <v>153</v>
      </c>
    </row>
    <row r="251" spans="1:5" ht="15" thickBot="1" x14ac:dyDescent="0.4">
      <c r="A251" s="4"/>
      <c r="B251" s="5"/>
      <c r="C251" s="5"/>
      <c r="D251" s="6"/>
      <c r="E251" s="5"/>
    </row>
    <row r="252" spans="1:5" ht="15" thickBot="1" x14ac:dyDescent="0.4">
      <c r="A252" s="1" t="s">
        <v>207</v>
      </c>
      <c r="B252" s="1" t="s">
        <v>208</v>
      </c>
      <c r="C252" s="1" t="s">
        <v>209</v>
      </c>
      <c r="D252" s="1" t="s">
        <v>210</v>
      </c>
      <c r="E252" s="1" t="s">
        <v>211</v>
      </c>
    </row>
    <row r="253" spans="1:5" ht="15" thickBot="1" x14ac:dyDescent="0.4">
      <c r="A253" s="4"/>
      <c r="B253" s="5"/>
      <c r="C253" s="5"/>
      <c r="D253" s="6"/>
      <c r="E253" s="5"/>
    </row>
    <row r="254" spans="1:5" ht="19" thickBot="1" x14ac:dyDescent="0.5">
      <c r="A254" s="85" t="s">
        <v>274</v>
      </c>
      <c r="B254" s="84"/>
      <c r="C254" s="84"/>
      <c r="D254" s="84"/>
      <c r="E254" s="84"/>
    </row>
    <row r="255" spans="1:5" ht="29.5" thickBot="1" x14ac:dyDescent="0.4">
      <c r="A255" s="1" t="s">
        <v>144</v>
      </c>
      <c r="B255" s="1" t="s">
        <v>145</v>
      </c>
      <c r="C255" s="1" t="s">
        <v>146</v>
      </c>
      <c r="D255" s="2" t="s">
        <v>147</v>
      </c>
      <c r="E255" s="2" t="s">
        <v>148</v>
      </c>
    </row>
    <row r="256" spans="1:5" ht="15" thickBot="1" x14ac:dyDescent="0.4">
      <c r="A256" s="5"/>
      <c r="B256" s="5"/>
      <c r="C256" s="5"/>
      <c r="D256" s="6"/>
      <c r="E256" s="7"/>
    </row>
    <row r="257" spans="1:5" ht="15" thickBot="1" x14ac:dyDescent="0.4">
      <c r="A257" s="1" t="s">
        <v>149</v>
      </c>
      <c r="B257" s="1" t="s">
        <v>150</v>
      </c>
      <c r="C257" s="1" t="s">
        <v>151</v>
      </c>
      <c r="D257" s="1" t="s">
        <v>152</v>
      </c>
      <c r="E257" s="1" t="s">
        <v>153</v>
      </c>
    </row>
    <row r="258" spans="1:5" ht="15" thickBot="1" x14ac:dyDescent="0.4">
      <c r="A258" s="4"/>
      <c r="B258" s="5"/>
      <c r="C258" s="5"/>
      <c r="D258" s="6"/>
      <c r="E258" s="5"/>
    </row>
    <row r="259" spans="1:5" ht="15" thickBot="1" x14ac:dyDescent="0.4">
      <c r="A259" s="1" t="s">
        <v>207</v>
      </c>
      <c r="B259" s="1" t="s">
        <v>208</v>
      </c>
      <c r="C259" s="1" t="s">
        <v>209</v>
      </c>
      <c r="D259" s="1" t="s">
        <v>210</v>
      </c>
      <c r="E259" s="1" t="s">
        <v>211</v>
      </c>
    </row>
    <row r="260" spans="1:5" ht="15" thickBot="1" x14ac:dyDescent="0.4">
      <c r="A260" s="4"/>
      <c r="B260" s="5"/>
      <c r="C260" s="5"/>
      <c r="D260" s="6"/>
      <c r="E260" s="5"/>
    </row>
    <row r="261" spans="1:5" ht="19" thickBot="1" x14ac:dyDescent="0.5">
      <c r="A261" s="84" t="s">
        <v>275</v>
      </c>
      <c r="B261" s="84"/>
      <c r="C261" s="84"/>
      <c r="D261" s="84"/>
      <c r="E261" s="84"/>
    </row>
    <row r="262" spans="1:5" ht="29.5" thickBot="1" x14ac:dyDescent="0.4">
      <c r="A262" s="1" t="s">
        <v>144</v>
      </c>
      <c r="B262" s="1" t="s">
        <v>145</v>
      </c>
      <c r="C262" s="1" t="s">
        <v>146</v>
      </c>
      <c r="D262" s="2" t="s">
        <v>147</v>
      </c>
      <c r="E262" s="2" t="s">
        <v>148</v>
      </c>
    </row>
    <row r="263" spans="1:5" ht="15" thickBot="1" x14ac:dyDescent="0.4">
      <c r="A263" s="5"/>
      <c r="B263" s="5"/>
      <c r="C263" s="5"/>
      <c r="D263" s="6"/>
      <c r="E263" s="7"/>
    </row>
    <row r="264" spans="1:5" ht="15" thickBot="1" x14ac:dyDescent="0.4">
      <c r="A264" s="1" t="s">
        <v>149</v>
      </c>
      <c r="B264" s="1" t="s">
        <v>150</v>
      </c>
      <c r="C264" s="1" t="s">
        <v>151</v>
      </c>
      <c r="D264" s="1" t="s">
        <v>152</v>
      </c>
      <c r="E264" s="1" t="s">
        <v>153</v>
      </c>
    </row>
    <row r="265" spans="1:5" ht="15" thickBot="1" x14ac:dyDescent="0.4">
      <c r="A265" s="4"/>
      <c r="B265" s="5"/>
      <c r="C265" s="5"/>
      <c r="D265" s="6"/>
      <c r="E265" s="5"/>
    </row>
    <row r="266" spans="1:5" ht="15" thickBot="1" x14ac:dyDescent="0.4">
      <c r="A266" s="1" t="s">
        <v>207</v>
      </c>
      <c r="B266" s="1" t="s">
        <v>208</v>
      </c>
      <c r="C266" s="1" t="s">
        <v>209</v>
      </c>
      <c r="D266" s="1" t="s">
        <v>210</v>
      </c>
      <c r="E266" s="1" t="s">
        <v>211</v>
      </c>
    </row>
    <row r="267" spans="1:5" ht="15" thickBot="1" x14ac:dyDescent="0.4">
      <c r="A267" s="4"/>
      <c r="B267" s="5"/>
      <c r="C267" s="5"/>
      <c r="D267" s="6"/>
      <c r="E267" s="5"/>
    </row>
    <row r="268" spans="1:5" ht="19" thickBot="1" x14ac:dyDescent="0.5">
      <c r="A268" s="85" t="s">
        <v>276</v>
      </c>
      <c r="B268" s="84"/>
      <c r="C268" s="84"/>
      <c r="D268" s="84"/>
      <c r="E268" s="84"/>
    </row>
    <row r="269" spans="1:5" ht="29.5" thickBot="1" x14ac:dyDescent="0.4">
      <c r="A269" s="1" t="s">
        <v>144</v>
      </c>
      <c r="B269" s="1" t="s">
        <v>145</v>
      </c>
      <c r="C269" s="1" t="s">
        <v>146</v>
      </c>
      <c r="D269" s="2" t="s">
        <v>147</v>
      </c>
      <c r="E269" s="2" t="s">
        <v>148</v>
      </c>
    </row>
    <row r="270" spans="1:5" ht="15" thickBot="1" x14ac:dyDescent="0.4">
      <c r="A270" s="5"/>
      <c r="B270" s="5"/>
      <c r="C270" s="5"/>
      <c r="D270" s="6"/>
      <c r="E270" s="7"/>
    </row>
    <row r="271" spans="1:5" ht="15" thickBot="1" x14ac:dyDescent="0.4">
      <c r="A271" s="1" t="s">
        <v>149</v>
      </c>
      <c r="B271" s="1" t="s">
        <v>150</v>
      </c>
      <c r="C271" s="1" t="s">
        <v>151</v>
      </c>
      <c r="D271" s="1" t="s">
        <v>152</v>
      </c>
      <c r="E271" s="1" t="s">
        <v>153</v>
      </c>
    </row>
    <row r="272" spans="1:5" ht="15" thickBot="1" x14ac:dyDescent="0.4">
      <c r="A272" s="4"/>
      <c r="B272" s="5"/>
      <c r="C272" s="5"/>
      <c r="D272" s="6"/>
      <c r="E272" s="5"/>
    </row>
    <row r="273" spans="1:5" ht="15" thickBot="1" x14ac:dyDescent="0.4">
      <c r="A273" s="1" t="s">
        <v>207</v>
      </c>
      <c r="B273" s="1" t="s">
        <v>208</v>
      </c>
      <c r="C273" s="1" t="s">
        <v>209</v>
      </c>
      <c r="D273" s="1" t="s">
        <v>210</v>
      </c>
      <c r="E273" s="1" t="s">
        <v>211</v>
      </c>
    </row>
    <row r="274" spans="1:5" ht="15" thickBot="1" x14ac:dyDescent="0.4">
      <c r="A274" s="4"/>
      <c r="B274" s="5"/>
      <c r="C274" s="5"/>
      <c r="D274" s="6"/>
      <c r="E274" s="5"/>
    </row>
    <row r="275" spans="1:5" ht="19" thickBot="1" x14ac:dyDescent="0.5">
      <c r="A275" s="84" t="s">
        <v>277</v>
      </c>
      <c r="B275" s="84"/>
      <c r="C275" s="84"/>
      <c r="D275" s="84"/>
      <c r="E275" s="84"/>
    </row>
    <row r="276" spans="1:5" ht="29.5" thickBot="1" x14ac:dyDescent="0.4">
      <c r="A276" s="1" t="s">
        <v>144</v>
      </c>
      <c r="B276" s="1" t="s">
        <v>145</v>
      </c>
      <c r="C276" s="1" t="s">
        <v>146</v>
      </c>
      <c r="D276" s="2" t="s">
        <v>147</v>
      </c>
      <c r="E276" s="2" t="s">
        <v>148</v>
      </c>
    </row>
    <row r="277" spans="1:5" ht="15" thickBot="1" x14ac:dyDescent="0.4">
      <c r="A277" s="5"/>
      <c r="B277" s="5"/>
      <c r="C277" s="5"/>
      <c r="D277" s="6"/>
      <c r="E277" s="7"/>
    </row>
    <row r="278" spans="1:5" ht="15" thickBot="1" x14ac:dyDescent="0.4">
      <c r="A278" s="1" t="s">
        <v>149</v>
      </c>
      <c r="B278" s="1" t="s">
        <v>150</v>
      </c>
      <c r="C278" s="1" t="s">
        <v>151</v>
      </c>
      <c r="D278" s="1" t="s">
        <v>152</v>
      </c>
      <c r="E278" s="1" t="s">
        <v>153</v>
      </c>
    </row>
    <row r="279" spans="1:5" ht="15" thickBot="1" x14ac:dyDescent="0.4">
      <c r="A279" s="4"/>
      <c r="B279" s="5"/>
      <c r="C279" s="5"/>
      <c r="D279" s="6"/>
      <c r="E279" s="5"/>
    </row>
    <row r="280" spans="1:5" ht="15" thickBot="1" x14ac:dyDescent="0.4">
      <c r="A280" s="1" t="s">
        <v>207</v>
      </c>
      <c r="B280" s="1" t="s">
        <v>208</v>
      </c>
      <c r="C280" s="1" t="s">
        <v>209</v>
      </c>
      <c r="D280" s="1" t="s">
        <v>210</v>
      </c>
      <c r="E280" s="1" t="s">
        <v>211</v>
      </c>
    </row>
    <row r="281" spans="1:5" ht="15" thickBot="1" x14ac:dyDescent="0.4">
      <c r="A281" s="4"/>
      <c r="B281" s="5"/>
      <c r="C281" s="5"/>
      <c r="D281" s="6"/>
      <c r="E281" s="5"/>
    </row>
  </sheetData>
  <mergeCells count="45">
    <mergeCell ref="A254:E254"/>
    <mergeCell ref="A1:E1"/>
    <mergeCell ref="A72:E72"/>
    <mergeCell ref="A2:E2"/>
    <mergeCell ref="A9:E9"/>
    <mergeCell ref="A16:E16"/>
    <mergeCell ref="A23:E23"/>
    <mergeCell ref="A30:E30"/>
    <mergeCell ref="A37:E37"/>
    <mergeCell ref="A44:E44"/>
    <mergeCell ref="A51:E51"/>
    <mergeCell ref="A58:E58"/>
    <mergeCell ref="A65:E65"/>
    <mergeCell ref="F2:H2"/>
    <mergeCell ref="A268:E268"/>
    <mergeCell ref="A275:E275"/>
    <mergeCell ref="A240:E240"/>
    <mergeCell ref="A163:E163"/>
    <mergeCell ref="A170:E170"/>
    <mergeCell ref="A177:E177"/>
    <mergeCell ref="A184:E184"/>
    <mergeCell ref="A191:E191"/>
    <mergeCell ref="A198:E198"/>
    <mergeCell ref="A205:E205"/>
    <mergeCell ref="A212:E212"/>
    <mergeCell ref="A219:E219"/>
    <mergeCell ref="A226:E226"/>
    <mergeCell ref="A233:E233"/>
    <mergeCell ref="A247:E247"/>
    <mergeCell ref="N2:O2"/>
    <mergeCell ref="F1:O1"/>
    <mergeCell ref="A261:E261"/>
    <mergeCell ref="A156:E156"/>
    <mergeCell ref="A79:E79"/>
    <mergeCell ref="A86:E86"/>
    <mergeCell ref="A93:E93"/>
    <mergeCell ref="A100:E100"/>
    <mergeCell ref="A107:E107"/>
    <mergeCell ref="A114:E114"/>
    <mergeCell ref="A121:E121"/>
    <mergeCell ref="A128:E128"/>
    <mergeCell ref="A135:E135"/>
    <mergeCell ref="A142:E142"/>
    <mergeCell ref="I2:M2"/>
    <mergeCell ref="A149:E149"/>
  </mergeCells>
  <phoneticPr fontId="5" type="noConversion"/>
  <hyperlinks>
    <hyperlink ref="D13" r:id="rId1" xr:uid="{9398A5BB-F5F5-44C6-BAE5-B4D91FF4F9BA}"/>
    <hyperlink ref="D6" r:id="rId2" xr:uid="{2A197BB6-8E1F-4013-8554-E9B351B074E6}"/>
    <hyperlink ref="D20" r:id="rId3" xr:uid="{7407363B-0EF1-4AB1-B841-1E0F8F1410DB}"/>
    <hyperlink ref="D27" r:id="rId4" xr:uid="{44454A78-FA3D-48B7-BA6B-8AFF78DB3106}"/>
    <hyperlink ref="D41" r:id="rId5" xr:uid="{91D64818-5C73-4B47-8BA1-C19F73225E01}"/>
    <hyperlink ref="D48" r:id="rId6" xr:uid="{3B479089-959D-432D-B6ED-CACD1050916C}"/>
    <hyperlink ref="D34" r:id="rId7" xr:uid="{2E8EFF45-F81C-4748-9F6F-81DBE59AE17A}"/>
    <hyperlink ref="D55" r:id="rId8" xr:uid="{1A54F164-DA7B-441C-AB5D-C91DE1D1BC16}"/>
    <hyperlink ref="D62" r:id="rId9" xr:uid="{89FBB432-D600-449A-A6D9-AC3C753736F8}"/>
    <hyperlink ref="D69" r:id="rId10" xr:uid="{BF0DAE72-9192-4BDF-A860-1A9378C3D124}"/>
  </hyperlinks>
  <pageMargins left="0.7" right="0.7" top="0.75" bottom="0.75" header="0.3" footer="0.3"/>
  <headerFooter>
    <oddFooter>&amp;C_x000D_&amp;1#&amp;"Calibri"&amp;10&amp;K000000 General Business</oddFooter>
  </headerFooter>
  <drawing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579EF-3996-4207-9C1F-EFE88608BC40}">
  <sheetPr codeName="Sheet5"/>
  <dimension ref="A1:AP44"/>
  <sheetViews>
    <sheetView workbookViewId="0">
      <pane xSplit="1" ySplit="2" topLeftCell="F3" activePane="bottomRight" state="frozen"/>
      <selection pane="topRight" activeCell="B1" sqref="B1"/>
      <selection pane="bottomLeft" activeCell="A3" sqref="A3"/>
      <selection pane="bottomRight" activeCell="D2" sqref="D2"/>
    </sheetView>
  </sheetViews>
  <sheetFormatPr defaultColWidth="8.7265625" defaultRowHeight="14.5" x14ac:dyDescent="0.35"/>
  <cols>
    <col min="1" max="1" width="29.81640625" style="13" bestFit="1" customWidth="1"/>
    <col min="2" max="2" width="17.54296875" style="13" bestFit="1" customWidth="1"/>
    <col min="3" max="3" width="8.7265625" style="13"/>
    <col min="4" max="4" width="20.7265625" style="13" bestFit="1" customWidth="1"/>
    <col min="5" max="5" width="13.1796875" style="13" bestFit="1" customWidth="1"/>
    <col min="6" max="6" width="18.1796875" style="13" bestFit="1" customWidth="1"/>
    <col min="7" max="7" width="18.1796875" style="13" customWidth="1"/>
    <col min="8" max="8" width="11" style="13" customWidth="1"/>
    <col min="9" max="9" width="23.1796875" style="19" bestFit="1" customWidth="1"/>
    <col min="10" max="10" width="8.7265625" style="13"/>
    <col min="11" max="11" width="13.26953125" style="13" customWidth="1"/>
    <col min="12" max="12" width="9.1796875" style="13" bestFit="1" customWidth="1"/>
    <col min="13" max="13" width="11" style="13" customWidth="1"/>
    <col min="14" max="14" width="16.453125" style="13" bestFit="1" customWidth="1"/>
    <col min="15" max="15" width="14.1796875" style="13" bestFit="1" customWidth="1"/>
    <col min="16" max="16" width="9.1796875" style="13" customWidth="1"/>
    <col min="17" max="17" width="12.1796875" style="13" customWidth="1"/>
    <col min="18" max="18" width="15.453125" style="13" customWidth="1"/>
    <col min="19" max="19" width="11.1796875" style="21" bestFit="1" customWidth="1"/>
    <col min="20" max="33" width="8.7265625" style="21"/>
    <col min="34" max="16384" width="8.7265625" style="13"/>
  </cols>
  <sheetData>
    <row r="1" spans="1:42" s="21" customFormat="1" x14ac:dyDescent="0.35">
      <c r="A1" s="56"/>
      <c r="C1" s="33"/>
      <c r="D1" s="56"/>
      <c r="F1" s="41"/>
      <c r="I1" s="1"/>
    </row>
    <row r="2" spans="1:42" x14ac:dyDescent="0.35">
      <c r="A2" t="s">
        <v>278</v>
      </c>
      <c r="B2" t="s">
        <v>279</v>
      </c>
      <c r="C2" t="s">
        <v>280</v>
      </c>
      <c r="D2" t="s">
        <v>281</v>
      </c>
      <c r="E2" t="s">
        <v>3</v>
      </c>
      <c r="F2" t="s">
        <v>282</v>
      </c>
      <c r="G2" t="s">
        <v>283</v>
      </c>
      <c r="H2" s="20" t="s">
        <v>89</v>
      </c>
      <c r="I2" s="20" t="s">
        <v>284</v>
      </c>
      <c r="J2" t="s">
        <v>79</v>
      </c>
      <c r="K2" t="s">
        <v>285</v>
      </c>
      <c r="L2" t="s">
        <v>286</v>
      </c>
      <c r="M2" t="s">
        <v>287</v>
      </c>
      <c r="N2" t="s">
        <v>288</v>
      </c>
      <c r="O2" t="s">
        <v>289</v>
      </c>
      <c r="P2" t="s">
        <v>290</v>
      </c>
      <c r="Q2" t="s">
        <v>291</v>
      </c>
      <c r="R2" t="s">
        <v>292</v>
      </c>
      <c r="S2" t="s">
        <v>1701</v>
      </c>
    </row>
    <row r="3" spans="1:42" x14ac:dyDescent="0.35">
      <c r="A3" t="s">
        <v>293</v>
      </c>
      <c r="B3" t="s">
        <v>294</v>
      </c>
      <c r="C3" t="s">
        <v>295</v>
      </c>
      <c r="D3" s="54" t="s">
        <v>296</v>
      </c>
      <c r="E3" t="s">
        <v>297</v>
      </c>
      <c r="F3" t="s">
        <v>298</v>
      </c>
      <c r="G3" t="s">
        <v>299</v>
      </c>
      <c r="H3" s="8" t="s">
        <v>95</v>
      </c>
      <c r="I3" s="8" t="s">
        <v>300</v>
      </c>
      <c r="J3" s="8" cm="1">
        <f t="array" ref="J3">ROW(TableUsers[[#This Row],[Index]])-ROW(TableUsers[#Headers])</f>
        <v>1</v>
      </c>
      <c r="K3" t="s">
        <v>301</v>
      </c>
      <c r="L3" t="s">
        <v>1396</v>
      </c>
      <c r="M3" t="s">
        <v>303</v>
      </c>
      <c r="N3" s="64" t="s">
        <v>304</v>
      </c>
      <c r="O3" t="s">
        <v>305</v>
      </c>
      <c r="P3" t="s">
        <v>218</v>
      </c>
      <c r="Q3" t="s">
        <v>306</v>
      </c>
      <c r="R3" t="s">
        <v>11</v>
      </c>
      <c r="S3" s="66">
        <v>45455</v>
      </c>
    </row>
    <row r="4" spans="1:42" x14ac:dyDescent="0.35">
      <c r="A4" t="s">
        <v>307</v>
      </c>
      <c r="B4" t="s">
        <v>308</v>
      </c>
      <c r="C4" t="s">
        <v>302</v>
      </c>
      <c r="D4" s="54" t="s">
        <v>309</v>
      </c>
      <c r="E4" t="s">
        <v>297</v>
      </c>
      <c r="F4" t="s">
        <v>298</v>
      </c>
      <c r="G4" t="s">
        <v>310</v>
      </c>
      <c r="H4" s="8" t="s">
        <v>104</v>
      </c>
      <c r="I4" s="8" t="s">
        <v>300</v>
      </c>
      <c r="J4" s="8" cm="1">
        <f t="array" ref="J4">ROW(TableUsers[[#This Row],[Index]])-ROW(TableUsers[#Headers])</f>
        <v>2</v>
      </c>
      <c r="K4" t="s">
        <v>301</v>
      </c>
      <c r="L4" t="s">
        <v>295</v>
      </c>
      <c r="M4"/>
      <c r="N4" s="64" t="s">
        <v>311</v>
      </c>
      <c r="O4" t="s">
        <v>325</v>
      </c>
      <c r="P4" t="s">
        <v>231</v>
      </c>
      <c r="Q4" t="s">
        <v>306</v>
      </c>
      <c r="R4" t="s">
        <v>8</v>
      </c>
      <c r="S4"/>
    </row>
    <row r="5" spans="1:42" x14ac:dyDescent="0.35">
      <c r="A5" t="s">
        <v>313</v>
      </c>
      <c r="B5" t="s">
        <v>314</v>
      </c>
      <c r="C5" t="s">
        <v>315</v>
      </c>
      <c r="D5" s="54" t="s">
        <v>316</v>
      </c>
      <c r="E5" t="s">
        <v>297</v>
      </c>
      <c r="F5" t="s">
        <v>298</v>
      </c>
      <c r="G5" t="s">
        <v>310</v>
      </c>
      <c r="H5" s="8" t="s">
        <v>104</v>
      </c>
      <c r="I5" s="8" t="s">
        <v>300</v>
      </c>
      <c r="J5" s="8" cm="1">
        <f t="array" ref="J5">ROW(TableUsers[[#This Row],[Index]])-ROW(TableUsers[#Headers])</f>
        <v>3</v>
      </c>
      <c r="K5" t="s">
        <v>301</v>
      </c>
      <c r="L5"/>
      <c r="M5"/>
      <c r="N5" s="64" t="s">
        <v>317</v>
      </c>
      <c r="O5" t="s">
        <v>325</v>
      </c>
      <c r="P5" t="s">
        <v>218</v>
      </c>
      <c r="Q5" t="s">
        <v>306</v>
      </c>
      <c r="R5" t="s">
        <v>8</v>
      </c>
      <c r="S5"/>
    </row>
    <row r="6" spans="1:42" x14ac:dyDescent="0.35">
      <c r="A6" t="s">
        <v>318</v>
      </c>
      <c r="B6" t="s">
        <v>319</v>
      </c>
      <c r="C6" t="s">
        <v>320</v>
      </c>
      <c r="D6" s="54" t="s">
        <v>321</v>
      </c>
      <c r="E6" t="s">
        <v>228</v>
      </c>
      <c r="F6" t="s">
        <v>322</v>
      </c>
      <c r="G6" t="s">
        <v>323</v>
      </c>
      <c r="H6" s="8" t="s">
        <v>104</v>
      </c>
      <c r="I6" s="8" t="s">
        <v>300</v>
      </c>
      <c r="J6" s="8" cm="1">
        <f t="array" ref="J6">ROW(TableUsers[[#This Row],[Index]])-ROW(TableUsers[#Headers])</f>
        <v>4</v>
      </c>
      <c r="K6" t="s">
        <v>301</v>
      </c>
      <c r="L6"/>
      <c r="M6"/>
      <c r="N6" s="64" t="s">
        <v>324</v>
      </c>
      <c r="O6" t="s">
        <v>325</v>
      </c>
      <c r="P6" t="s">
        <v>231</v>
      </c>
      <c r="Q6" t="s">
        <v>306</v>
      </c>
      <c r="R6" t="s">
        <v>8</v>
      </c>
      <c r="S6"/>
      <c r="Z6" s="21">
        <v>326</v>
      </c>
      <c r="AA6" s="21">
        <v>645</v>
      </c>
      <c r="AB6" s="21">
        <v>994</v>
      </c>
      <c r="AC6" s="21">
        <v>996</v>
      </c>
      <c r="AD6" s="21">
        <v>896</v>
      </c>
      <c r="AE6" s="21">
        <v>725</v>
      </c>
      <c r="AF6" s="21">
        <v>26</v>
      </c>
      <c r="AG6" s="21">
        <v>299</v>
      </c>
      <c r="AP6" s="21" t="str" cm="1">
        <f t="array" ref="AP6:AP9">_xlfn._xlws.FILTER(TableUsers[Login],LEN(TableUsers[Login])&lt;&gt;LEN(SUBSTITUTE(TableUsers[Login],"NE","")))</f>
        <v>NE20119</v>
      </c>
    </row>
    <row r="7" spans="1:42" x14ac:dyDescent="0.35">
      <c r="A7" t="s">
        <v>326</v>
      </c>
      <c r="B7" t="s">
        <v>327</v>
      </c>
      <c r="C7" t="s">
        <v>328</v>
      </c>
      <c r="D7" s="54" t="s">
        <v>329</v>
      </c>
      <c r="E7" t="s">
        <v>228</v>
      </c>
      <c r="F7" t="s">
        <v>322</v>
      </c>
      <c r="G7" t="s">
        <v>323</v>
      </c>
      <c r="H7" s="8" t="s">
        <v>104</v>
      </c>
      <c r="I7" s="8" t="s">
        <v>300</v>
      </c>
      <c r="J7" s="8" cm="1">
        <f t="array" ref="J7">ROW(TableUsers[[#This Row],[Index]])-ROW(TableUsers[#Headers])</f>
        <v>5</v>
      </c>
      <c r="K7" t="s">
        <v>301</v>
      </c>
      <c r="L7"/>
      <c r="M7"/>
      <c r="N7" s="64" t="s">
        <v>330</v>
      </c>
      <c r="O7" t="s">
        <v>325</v>
      </c>
      <c r="P7" t="s">
        <v>231</v>
      </c>
      <c r="Q7" t="s">
        <v>306</v>
      </c>
      <c r="R7" t="s">
        <v>8</v>
      </c>
      <c r="S7"/>
      <c r="Z7" s="21">
        <v>786</v>
      </c>
      <c r="AA7" s="21">
        <v>413</v>
      </c>
      <c r="AB7" s="21">
        <v>683</v>
      </c>
      <c r="AC7" s="21">
        <v>410</v>
      </c>
      <c r="AD7" s="21">
        <v>71</v>
      </c>
      <c r="AE7" s="21">
        <v>331</v>
      </c>
      <c r="AF7" s="21">
        <v>372</v>
      </c>
      <c r="AG7" s="21">
        <v>897</v>
      </c>
      <c r="AP7" s="21" t="str">
        <v>NE18814</v>
      </c>
    </row>
    <row r="8" spans="1:42" x14ac:dyDescent="0.35">
      <c r="A8" t="s">
        <v>331</v>
      </c>
      <c r="B8" t="s">
        <v>332</v>
      </c>
      <c r="C8" t="s">
        <v>333</v>
      </c>
      <c r="D8" s="54" t="s">
        <v>334</v>
      </c>
      <c r="E8" t="s">
        <v>228</v>
      </c>
      <c r="F8" t="s">
        <v>298</v>
      </c>
      <c r="G8" t="s">
        <v>310</v>
      </c>
      <c r="H8" s="8" t="s">
        <v>104</v>
      </c>
      <c r="I8" s="8" t="s">
        <v>300</v>
      </c>
      <c r="J8" s="8" cm="1">
        <f t="array" ref="J8">ROW(TableUsers[[#This Row],[Index]])-ROW(TableUsers[#Headers])</f>
        <v>6</v>
      </c>
      <c r="K8" t="s">
        <v>301</v>
      </c>
      <c r="L8"/>
      <c r="M8"/>
      <c r="N8" t="s">
        <v>335</v>
      </c>
      <c r="O8" t="s">
        <v>325</v>
      </c>
      <c r="P8" t="s">
        <v>231</v>
      </c>
      <c r="Q8" t="s">
        <v>306</v>
      </c>
      <c r="R8" t="s">
        <v>8</v>
      </c>
      <c r="S8"/>
      <c r="Z8" s="21">
        <v>244</v>
      </c>
      <c r="AA8" s="21">
        <v>561</v>
      </c>
      <c r="AB8" s="21">
        <v>829</v>
      </c>
      <c r="AC8" s="21">
        <v>827</v>
      </c>
      <c r="AD8" s="21">
        <v>545</v>
      </c>
      <c r="AE8" s="21">
        <v>585</v>
      </c>
      <c r="AF8" s="21">
        <v>695</v>
      </c>
      <c r="AG8" s="21">
        <v>272</v>
      </c>
      <c r="AP8" s="21" t="str">
        <v>NE16858</v>
      </c>
    </row>
    <row r="9" spans="1:42" x14ac:dyDescent="0.35">
      <c r="A9" t="s">
        <v>336</v>
      </c>
      <c r="B9" t="s">
        <v>337</v>
      </c>
      <c r="C9" t="s">
        <v>338</v>
      </c>
      <c r="D9" s="54" t="s">
        <v>339</v>
      </c>
      <c r="E9" t="s">
        <v>228</v>
      </c>
      <c r="F9" t="s">
        <v>298</v>
      </c>
      <c r="G9" t="s">
        <v>310</v>
      </c>
      <c r="H9" s="8" t="s">
        <v>104</v>
      </c>
      <c r="I9" s="8" t="s">
        <v>300</v>
      </c>
      <c r="J9" s="8" cm="1">
        <f t="array" ref="J9">ROW(TableUsers[[#This Row],[Index]])-ROW(TableUsers[#Headers])</f>
        <v>7</v>
      </c>
      <c r="K9" t="s">
        <v>301</v>
      </c>
      <c r="L9"/>
      <c r="M9"/>
      <c r="N9" t="s">
        <v>340</v>
      </c>
      <c r="O9" t="s">
        <v>325</v>
      </c>
      <c r="P9" t="s">
        <v>218</v>
      </c>
      <c r="Q9" t="s">
        <v>306</v>
      </c>
      <c r="R9" t="s">
        <v>8</v>
      </c>
      <c r="S9"/>
      <c r="Z9" s="21">
        <v>43</v>
      </c>
      <c r="AA9" s="21">
        <v>271</v>
      </c>
      <c r="AB9" s="21">
        <v>373</v>
      </c>
      <c r="AC9" s="21">
        <v>967</v>
      </c>
      <c r="AD9" s="21">
        <v>812</v>
      </c>
      <c r="AE9" s="21">
        <v>197</v>
      </c>
      <c r="AF9" s="21">
        <v>433</v>
      </c>
      <c r="AG9" s="21">
        <v>472</v>
      </c>
      <c r="AP9" s="13" t="str">
        <v>NE15978</v>
      </c>
    </row>
    <row r="10" spans="1:42" x14ac:dyDescent="0.35">
      <c r="A10" t="s">
        <v>341</v>
      </c>
      <c r="B10" t="s">
        <v>342</v>
      </c>
      <c r="C10" t="s">
        <v>343</v>
      </c>
      <c r="D10" s="54" t="s">
        <v>344</v>
      </c>
      <c r="E10" t="s">
        <v>228</v>
      </c>
      <c r="F10" t="s">
        <v>322</v>
      </c>
      <c r="G10" t="s">
        <v>323</v>
      </c>
      <c r="H10" s="8" t="s">
        <v>104</v>
      </c>
      <c r="I10" s="8" t="s">
        <v>300</v>
      </c>
      <c r="J10" s="8" cm="1">
        <f t="array" ref="J10">ROW(TableUsers[[#This Row],[Index]])-ROW(TableUsers[#Headers])</f>
        <v>8</v>
      </c>
      <c r="K10" t="s">
        <v>301</v>
      </c>
      <c r="L10"/>
      <c r="M10"/>
      <c r="N10" t="s">
        <v>345</v>
      </c>
      <c r="O10" t="s">
        <v>325</v>
      </c>
      <c r="P10" t="s">
        <v>218</v>
      </c>
      <c r="Q10" t="s">
        <v>306</v>
      </c>
      <c r="R10" t="s">
        <v>8</v>
      </c>
      <c r="S10"/>
      <c r="Z10" s="21">
        <v>233</v>
      </c>
      <c r="AA10" s="21">
        <v>779</v>
      </c>
      <c r="AB10" s="21">
        <v>812</v>
      </c>
      <c r="AC10" s="21">
        <v>784</v>
      </c>
      <c r="AD10" s="21">
        <v>332</v>
      </c>
      <c r="AE10" s="21">
        <v>920</v>
      </c>
      <c r="AF10" s="21">
        <v>117</v>
      </c>
      <c r="AG10" s="21">
        <v>285</v>
      </c>
    </row>
    <row r="11" spans="1:42" x14ac:dyDescent="0.35">
      <c r="A11" t="s">
        <v>346</v>
      </c>
      <c r="B11" t="s">
        <v>347</v>
      </c>
      <c r="C11" t="s">
        <v>348</v>
      </c>
      <c r="D11" s="54" t="s">
        <v>349</v>
      </c>
      <c r="E11" t="s">
        <v>171</v>
      </c>
      <c r="F11" t="s">
        <v>350</v>
      </c>
      <c r="G11" t="s">
        <v>310</v>
      </c>
      <c r="H11" s="8" t="s">
        <v>104</v>
      </c>
      <c r="I11" s="8" t="s">
        <v>300</v>
      </c>
      <c r="J11" s="8" cm="1">
        <f t="array" ref="J11">ROW(TableUsers[[#This Row],[Index]])-ROW(TableUsers[#Headers])</f>
        <v>9</v>
      </c>
      <c r="K11" t="s">
        <v>301</v>
      </c>
      <c r="L11"/>
      <c r="M11"/>
      <c r="N11"/>
      <c r="O11" t="s">
        <v>325</v>
      </c>
      <c r="P11" t="s">
        <v>231</v>
      </c>
      <c r="Q11" t="s">
        <v>306</v>
      </c>
      <c r="R11" t="s">
        <v>8</v>
      </c>
      <c r="S11"/>
      <c r="Z11" s="21">
        <v>646</v>
      </c>
      <c r="AA11" s="21">
        <v>337</v>
      </c>
      <c r="AB11" s="21">
        <v>433</v>
      </c>
      <c r="AC11" s="21">
        <v>576</v>
      </c>
      <c r="AD11" s="21">
        <v>630</v>
      </c>
      <c r="AE11" s="21">
        <v>37</v>
      </c>
      <c r="AF11" s="21">
        <v>231</v>
      </c>
      <c r="AG11" s="21">
        <v>185</v>
      </c>
    </row>
    <row r="12" spans="1:42" x14ac:dyDescent="0.35">
      <c r="A12" t="s">
        <v>351</v>
      </c>
      <c r="B12" t="s">
        <v>352</v>
      </c>
      <c r="C12" t="s">
        <v>353</v>
      </c>
      <c r="D12" s="54" t="s">
        <v>354</v>
      </c>
      <c r="E12" t="s">
        <v>355</v>
      </c>
      <c r="F12" t="s">
        <v>356</v>
      </c>
      <c r="G12" t="s">
        <v>310</v>
      </c>
      <c r="H12" s="8" t="s">
        <v>104</v>
      </c>
      <c r="I12" s="8" t="s">
        <v>300</v>
      </c>
      <c r="J12" s="8" cm="1">
        <f t="array" ref="J12">ROW(TableUsers[[#This Row],[Index]])-ROW(TableUsers[#Headers])</f>
        <v>10</v>
      </c>
      <c r="K12" t="s">
        <v>301</v>
      </c>
      <c r="L12"/>
      <c r="M12"/>
      <c r="N12" t="s">
        <v>357</v>
      </c>
      <c r="O12" t="s">
        <v>325</v>
      </c>
      <c r="P12" t="s">
        <v>231</v>
      </c>
      <c r="Q12" t="s">
        <v>306</v>
      </c>
      <c r="R12" t="s">
        <v>8</v>
      </c>
      <c r="S12"/>
      <c r="Z12" s="21">
        <v>907</v>
      </c>
      <c r="AA12" s="21">
        <v>814</v>
      </c>
      <c r="AB12" s="21">
        <v>4</v>
      </c>
      <c r="AC12" s="21">
        <v>40</v>
      </c>
      <c r="AD12" s="21">
        <v>642</v>
      </c>
      <c r="AE12" s="21">
        <v>343</v>
      </c>
      <c r="AF12" s="21">
        <v>263</v>
      </c>
      <c r="AG12" s="21">
        <v>41</v>
      </c>
    </row>
    <row r="13" spans="1:42" x14ac:dyDescent="0.35">
      <c r="A13" t="s">
        <v>358</v>
      </c>
      <c r="B13" t="s">
        <v>359</v>
      </c>
      <c r="C13" t="s">
        <v>360</v>
      </c>
      <c r="D13" s="54" t="s">
        <v>361</v>
      </c>
      <c r="E13" t="s">
        <v>362</v>
      </c>
      <c r="F13" t="s">
        <v>356</v>
      </c>
      <c r="G13" t="s">
        <v>310</v>
      </c>
      <c r="H13" s="8" t="s">
        <v>104</v>
      </c>
      <c r="I13" s="8" t="s">
        <v>300</v>
      </c>
      <c r="J13" s="8" cm="1">
        <f t="array" ref="J13">ROW(TableUsers[[#This Row],[Index]])-ROW(TableUsers[#Headers])</f>
        <v>11</v>
      </c>
      <c r="K13" t="s">
        <v>301</v>
      </c>
      <c r="L13"/>
      <c r="M13"/>
      <c r="N13" t="s">
        <v>363</v>
      </c>
      <c r="O13" t="s">
        <v>364</v>
      </c>
      <c r="P13" t="s">
        <v>218</v>
      </c>
      <c r="Q13" t="s">
        <v>306</v>
      </c>
      <c r="R13" t="s">
        <v>8</v>
      </c>
      <c r="S13"/>
      <c r="Z13" s="21">
        <v>786</v>
      </c>
      <c r="AA13" s="21">
        <v>391</v>
      </c>
      <c r="AB13" s="21">
        <v>254</v>
      </c>
      <c r="AC13" s="21">
        <v>636</v>
      </c>
      <c r="AD13" s="21">
        <v>467</v>
      </c>
      <c r="AE13" s="21">
        <v>544</v>
      </c>
      <c r="AF13" s="21">
        <v>800</v>
      </c>
      <c r="AG13" s="21">
        <v>731</v>
      </c>
    </row>
    <row r="14" spans="1:42" x14ac:dyDescent="0.35">
      <c r="A14" t="s">
        <v>365</v>
      </c>
      <c r="B14" t="s">
        <v>366</v>
      </c>
      <c r="C14" t="s">
        <v>367</v>
      </c>
      <c r="D14" s="54" t="s">
        <v>368</v>
      </c>
      <c r="E14" t="s">
        <v>297</v>
      </c>
      <c r="F14" t="s">
        <v>298</v>
      </c>
      <c r="G14" t="s">
        <v>310</v>
      </c>
      <c r="H14" s="8" t="s">
        <v>104</v>
      </c>
      <c r="I14" s="8" t="s">
        <v>300</v>
      </c>
      <c r="J14" s="8" cm="1">
        <f t="array" ref="J14">ROW(TableUsers[[#This Row],[Index]])-ROW(TableUsers[#Headers])</f>
        <v>12</v>
      </c>
      <c r="K14" t="s">
        <v>301</v>
      </c>
      <c r="L14"/>
      <c r="M14"/>
      <c r="N14" t="s">
        <v>369</v>
      </c>
      <c r="O14" t="s">
        <v>325</v>
      </c>
      <c r="P14" t="s">
        <v>231</v>
      </c>
      <c r="Q14" t="s">
        <v>306</v>
      </c>
      <c r="R14" t="s">
        <v>8</v>
      </c>
      <c r="S14"/>
      <c r="Z14" s="21">
        <v>97</v>
      </c>
      <c r="AA14" s="21">
        <v>912</v>
      </c>
      <c r="AB14" s="21">
        <v>120</v>
      </c>
      <c r="AC14" s="21">
        <v>685</v>
      </c>
      <c r="AD14" s="21">
        <v>481</v>
      </c>
      <c r="AE14" s="21">
        <v>8</v>
      </c>
      <c r="AF14" s="21">
        <v>502</v>
      </c>
      <c r="AG14" s="21">
        <v>285</v>
      </c>
    </row>
    <row r="15" spans="1:42" x14ac:dyDescent="0.35">
      <c r="A15" t="s">
        <v>370</v>
      </c>
      <c r="B15" t="s">
        <v>371</v>
      </c>
      <c r="C15" t="s">
        <v>372</v>
      </c>
      <c r="D15" s="54" t="s">
        <v>373</v>
      </c>
      <c r="E15" t="s">
        <v>374</v>
      </c>
      <c r="F15" t="s">
        <v>375</v>
      </c>
      <c r="G15" t="s">
        <v>310</v>
      </c>
      <c r="H15" s="8" t="s">
        <v>104</v>
      </c>
      <c r="I15" s="8" t="s">
        <v>300</v>
      </c>
      <c r="J15" s="8" cm="1">
        <f t="array" ref="J15">ROW(TableUsers[[#This Row],[Index]])-ROW(TableUsers[#Headers])</f>
        <v>13</v>
      </c>
      <c r="K15" t="s">
        <v>376</v>
      </c>
      <c r="L15"/>
      <c r="M15"/>
      <c r="N15" t="s">
        <v>377</v>
      </c>
      <c r="O15" t="s">
        <v>364</v>
      </c>
      <c r="P15" t="s">
        <v>218</v>
      </c>
      <c r="Q15" t="s">
        <v>378</v>
      </c>
      <c r="R15" t="s">
        <v>8</v>
      </c>
      <c r="S15"/>
      <c r="Z15" s="21">
        <v>569</v>
      </c>
      <c r="AA15" s="21">
        <v>691</v>
      </c>
      <c r="AB15" s="21">
        <v>311</v>
      </c>
      <c r="AC15" s="21">
        <v>485</v>
      </c>
      <c r="AD15" s="21">
        <v>802</v>
      </c>
      <c r="AE15" s="21">
        <v>756</v>
      </c>
      <c r="AF15" s="21">
        <v>476</v>
      </c>
      <c r="AG15" s="21">
        <v>757</v>
      </c>
    </row>
    <row r="16" spans="1:42" x14ac:dyDescent="0.35">
      <c r="A16" t="s">
        <v>379</v>
      </c>
      <c r="B16" t="s">
        <v>380</v>
      </c>
      <c r="C16" t="s">
        <v>381</v>
      </c>
      <c r="D16" s="54" t="s">
        <v>382</v>
      </c>
      <c r="E16" t="s">
        <v>374</v>
      </c>
      <c r="F16" t="s">
        <v>375</v>
      </c>
      <c r="G16" t="s">
        <v>383</v>
      </c>
      <c r="H16" s="8" t="s">
        <v>104</v>
      </c>
      <c r="I16" s="8" t="s">
        <v>300</v>
      </c>
      <c r="J16" s="8" cm="1">
        <f t="array" ref="J16">ROW(TableUsers[[#This Row],[Index]])-ROW(TableUsers[#Headers])</f>
        <v>14</v>
      </c>
      <c r="K16" t="s">
        <v>384</v>
      </c>
      <c r="L16"/>
      <c r="M16"/>
      <c r="N16" t="s">
        <v>385</v>
      </c>
      <c r="O16" t="s">
        <v>364</v>
      </c>
      <c r="P16" t="s">
        <v>231</v>
      </c>
      <c r="Q16" t="s">
        <v>386</v>
      </c>
      <c r="R16" t="s">
        <v>8</v>
      </c>
      <c r="S16"/>
      <c r="Z16" s="21">
        <v>102</v>
      </c>
      <c r="AA16" s="21">
        <v>998</v>
      </c>
      <c r="AB16" s="21">
        <v>657</v>
      </c>
      <c r="AC16" s="21">
        <v>220</v>
      </c>
      <c r="AD16" s="21">
        <v>346</v>
      </c>
      <c r="AE16" s="21">
        <v>91</v>
      </c>
      <c r="AF16" s="21">
        <v>191</v>
      </c>
      <c r="AG16" s="21">
        <v>340</v>
      </c>
    </row>
    <row r="17" spans="1:33" x14ac:dyDescent="0.35">
      <c r="A17" t="s">
        <v>387</v>
      </c>
      <c r="B17" t="s">
        <v>388</v>
      </c>
      <c r="C17" t="s">
        <v>389</v>
      </c>
      <c r="D17" s="54" t="s">
        <v>390</v>
      </c>
      <c r="E17" t="s">
        <v>374</v>
      </c>
      <c r="F17" t="s">
        <v>375</v>
      </c>
      <c r="G17" t="s">
        <v>310</v>
      </c>
      <c r="H17" s="8" t="s">
        <v>104</v>
      </c>
      <c r="I17" s="8" t="s">
        <v>300</v>
      </c>
      <c r="J17" s="8" cm="1">
        <f t="array" ref="J17">ROW(TableUsers[[#This Row],[Index]])-ROW(TableUsers[#Headers])</f>
        <v>15</v>
      </c>
      <c r="K17" t="s">
        <v>384</v>
      </c>
      <c r="L17"/>
      <c r="M17"/>
      <c r="N17"/>
      <c r="O17" t="s">
        <v>364</v>
      </c>
      <c r="P17" t="s">
        <v>218</v>
      </c>
      <c r="Q17" t="s">
        <v>386</v>
      </c>
      <c r="R17" t="s">
        <v>8</v>
      </c>
      <c r="S17"/>
      <c r="Z17" s="21">
        <v>954</v>
      </c>
      <c r="AA17" s="21">
        <v>991</v>
      </c>
      <c r="AB17" s="21">
        <v>996</v>
      </c>
      <c r="AC17" s="21">
        <v>517</v>
      </c>
      <c r="AD17" s="21">
        <v>93</v>
      </c>
      <c r="AE17" s="21">
        <v>763</v>
      </c>
      <c r="AF17" s="21">
        <v>160</v>
      </c>
      <c r="AG17" s="21">
        <v>18</v>
      </c>
    </row>
    <row r="18" spans="1:33" x14ac:dyDescent="0.35">
      <c r="A18" t="s">
        <v>391</v>
      </c>
      <c r="B18" t="s">
        <v>392</v>
      </c>
      <c r="C18" t="s">
        <v>393</v>
      </c>
      <c r="D18" s="54" t="s">
        <v>394</v>
      </c>
      <c r="E18" t="s">
        <v>374</v>
      </c>
      <c r="F18" t="s">
        <v>375</v>
      </c>
      <c r="G18" t="s">
        <v>310</v>
      </c>
      <c r="H18" s="8" t="s">
        <v>104</v>
      </c>
      <c r="I18" s="8" t="s">
        <v>300</v>
      </c>
      <c r="J18" s="8" cm="1">
        <f t="array" ref="J18">ROW(TableUsers[[#This Row],[Index]])-ROW(TableUsers[#Headers])</f>
        <v>16</v>
      </c>
      <c r="K18" t="s">
        <v>384</v>
      </c>
      <c r="L18"/>
      <c r="M18"/>
      <c r="N18" t="s">
        <v>395</v>
      </c>
      <c r="O18" t="s">
        <v>364</v>
      </c>
      <c r="P18" t="s">
        <v>231</v>
      </c>
      <c r="Q18" t="s">
        <v>396</v>
      </c>
      <c r="R18" t="s">
        <v>8</v>
      </c>
      <c r="S18"/>
      <c r="Z18" s="21">
        <v>248</v>
      </c>
      <c r="AA18" s="21">
        <v>913</v>
      </c>
      <c r="AB18" s="21">
        <v>28</v>
      </c>
      <c r="AC18" s="21">
        <v>74</v>
      </c>
      <c r="AD18" s="21">
        <v>364</v>
      </c>
      <c r="AE18" s="21">
        <v>148</v>
      </c>
      <c r="AF18" s="21">
        <v>781</v>
      </c>
      <c r="AG18" s="21">
        <v>684</v>
      </c>
    </row>
    <row r="19" spans="1:33" x14ac:dyDescent="0.35">
      <c r="A19" t="s">
        <v>397</v>
      </c>
      <c r="B19" t="s">
        <v>398</v>
      </c>
      <c r="C19" t="s">
        <v>399</v>
      </c>
      <c r="D19" s="54" t="s">
        <v>400</v>
      </c>
      <c r="E19" t="s">
        <v>374</v>
      </c>
      <c r="F19" t="s">
        <v>375</v>
      </c>
      <c r="G19" t="s">
        <v>383</v>
      </c>
      <c r="H19" s="8" t="s">
        <v>104</v>
      </c>
      <c r="I19" s="8" t="s">
        <v>300</v>
      </c>
      <c r="J19" s="8" cm="1">
        <f t="array" ref="J19">ROW(TableUsers[[#This Row],[Index]])-ROW(TableUsers[#Headers])</f>
        <v>17</v>
      </c>
      <c r="K19" t="s">
        <v>301</v>
      </c>
      <c r="L19"/>
      <c r="M19"/>
      <c r="N19" t="s">
        <v>401</v>
      </c>
      <c r="O19" t="s">
        <v>364</v>
      </c>
      <c r="P19" t="s">
        <v>218</v>
      </c>
      <c r="Q19" t="s">
        <v>306</v>
      </c>
      <c r="R19" t="s">
        <v>8</v>
      </c>
      <c r="S19"/>
      <c r="Z19" s="21">
        <v>440</v>
      </c>
      <c r="AA19" s="21">
        <v>785</v>
      </c>
      <c r="AB19" s="21">
        <v>175</v>
      </c>
      <c r="AC19" s="21">
        <v>568</v>
      </c>
      <c r="AD19" s="21">
        <v>667</v>
      </c>
      <c r="AE19" s="21">
        <v>820</v>
      </c>
      <c r="AF19" s="21">
        <v>960</v>
      </c>
      <c r="AG19" s="21">
        <v>328</v>
      </c>
    </row>
    <row r="20" spans="1:33" x14ac:dyDescent="0.35">
      <c r="A20" t="s">
        <v>402</v>
      </c>
      <c r="B20" t="s">
        <v>403</v>
      </c>
      <c r="C20" t="s">
        <v>404</v>
      </c>
      <c r="D20" s="54" t="s">
        <v>405</v>
      </c>
      <c r="E20" t="s">
        <v>374</v>
      </c>
      <c r="F20" t="s">
        <v>375</v>
      </c>
      <c r="G20" t="s">
        <v>310</v>
      </c>
      <c r="H20" s="8" t="s">
        <v>104</v>
      </c>
      <c r="I20" s="8" t="s">
        <v>300</v>
      </c>
      <c r="J20" s="8" cm="1">
        <f t="array" ref="J20">ROW(TableUsers[[#This Row],[Index]])-ROW(TableUsers[#Headers])</f>
        <v>18</v>
      </c>
      <c r="K20" t="s">
        <v>384</v>
      </c>
      <c r="L20"/>
      <c r="M20"/>
      <c r="N20" t="s">
        <v>406</v>
      </c>
      <c r="O20" t="s">
        <v>364</v>
      </c>
      <c r="P20" t="s">
        <v>218</v>
      </c>
      <c r="Q20" t="s">
        <v>396</v>
      </c>
      <c r="R20" t="s">
        <v>8</v>
      </c>
      <c r="S20"/>
      <c r="Z20" s="21">
        <v>558</v>
      </c>
      <c r="AA20" s="21">
        <v>138</v>
      </c>
      <c r="AB20" s="21">
        <v>853</v>
      </c>
      <c r="AC20" s="21">
        <v>717</v>
      </c>
      <c r="AD20" s="21">
        <v>242</v>
      </c>
      <c r="AE20" s="21">
        <v>855</v>
      </c>
      <c r="AF20" s="21">
        <v>35</v>
      </c>
      <c r="AG20" s="21">
        <v>815</v>
      </c>
    </row>
    <row r="21" spans="1:33" x14ac:dyDescent="0.35">
      <c r="A21" t="s">
        <v>407</v>
      </c>
      <c r="B21" t="s">
        <v>408</v>
      </c>
      <c r="C21" t="s">
        <v>409</v>
      </c>
      <c r="D21" s="54" t="s">
        <v>410</v>
      </c>
      <c r="E21" t="s">
        <v>374</v>
      </c>
      <c r="F21" t="s">
        <v>375</v>
      </c>
      <c r="G21" t="s">
        <v>411</v>
      </c>
      <c r="H21" s="8" t="s">
        <v>104</v>
      </c>
      <c r="I21" s="8" t="s">
        <v>300</v>
      </c>
      <c r="J21" s="8" cm="1">
        <f t="array" ref="J21">ROW(TableUsers[[#This Row],[Index]])-ROW(TableUsers[#Headers])</f>
        <v>19</v>
      </c>
      <c r="K21" t="s">
        <v>384</v>
      </c>
      <c r="L21"/>
      <c r="M21"/>
      <c r="N21" t="s">
        <v>412</v>
      </c>
      <c r="O21" t="s">
        <v>364</v>
      </c>
      <c r="P21" t="s">
        <v>231</v>
      </c>
      <c r="Q21" t="s">
        <v>306</v>
      </c>
      <c r="R21" t="s">
        <v>8</v>
      </c>
      <c r="S21"/>
      <c r="Z21" s="21">
        <v>641</v>
      </c>
      <c r="AA21" s="21">
        <v>454</v>
      </c>
      <c r="AB21" s="21">
        <v>893</v>
      </c>
      <c r="AC21" s="21">
        <v>152</v>
      </c>
      <c r="AD21" s="21">
        <v>370</v>
      </c>
      <c r="AE21" s="21">
        <v>218</v>
      </c>
      <c r="AF21" s="21">
        <v>425</v>
      </c>
      <c r="AG21" s="21">
        <v>435</v>
      </c>
    </row>
    <row r="22" spans="1:33" x14ac:dyDescent="0.35">
      <c r="A22" t="s">
        <v>413</v>
      </c>
      <c r="B22" t="s">
        <v>414</v>
      </c>
      <c r="C22" t="s">
        <v>415</v>
      </c>
      <c r="D22" s="54" t="s">
        <v>416</v>
      </c>
      <c r="E22" t="s">
        <v>374</v>
      </c>
      <c r="F22" t="s">
        <v>375</v>
      </c>
      <c r="G22" t="s">
        <v>310</v>
      </c>
      <c r="H22" s="8" t="s">
        <v>104</v>
      </c>
      <c r="I22" s="8" t="s">
        <v>300</v>
      </c>
      <c r="J22" s="8" cm="1">
        <f t="array" ref="J22">ROW(TableUsers[[#This Row],[Index]])-ROW(TableUsers[#Headers])</f>
        <v>20</v>
      </c>
      <c r="K22" t="s">
        <v>384</v>
      </c>
      <c r="L22"/>
      <c r="M22"/>
      <c r="N22"/>
      <c r="O22" t="s">
        <v>364</v>
      </c>
      <c r="P22" t="s">
        <v>218</v>
      </c>
      <c r="Q22" t="s">
        <v>386</v>
      </c>
      <c r="R22" t="s">
        <v>8</v>
      </c>
      <c r="S22"/>
      <c r="Z22" s="21">
        <v>867</v>
      </c>
      <c r="AA22" s="21">
        <v>637</v>
      </c>
      <c r="AB22" s="21">
        <v>332</v>
      </c>
      <c r="AC22" s="21">
        <v>897</v>
      </c>
      <c r="AD22" s="21">
        <v>433</v>
      </c>
      <c r="AE22" s="21">
        <v>652</v>
      </c>
      <c r="AF22" s="21">
        <v>399</v>
      </c>
      <c r="AG22" s="21">
        <v>750</v>
      </c>
    </row>
    <row r="23" spans="1:33" x14ac:dyDescent="0.35">
      <c r="A23" t="s">
        <v>417</v>
      </c>
      <c r="B23" t="s">
        <v>418</v>
      </c>
      <c r="C23" t="s">
        <v>419</v>
      </c>
      <c r="D23" s="54" t="s">
        <v>420</v>
      </c>
      <c r="E23" t="s">
        <v>374</v>
      </c>
      <c r="F23" t="s">
        <v>375</v>
      </c>
      <c r="G23" t="s">
        <v>310</v>
      </c>
      <c r="H23" s="8" t="s">
        <v>104</v>
      </c>
      <c r="I23" s="8" t="s">
        <v>300</v>
      </c>
      <c r="J23" s="8" cm="1">
        <f t="array" ref="J23">ROW(TableUsers[[#This Row],[Index]])-ROW(TableUsers[#Headers])</f>
        <v>21</v>
      </c>
      <c r="K23" t="s">
        <v>384</v>
      </c>
      <c r="L23"/>
      <c r="M23"/>
      <c r="N23" t="s">
        <v>421</v>
      </c>
      <c r="O23" t="s">
        <v>364</v>
      </c>
      <c r="P23" t="s">
        <v>218</v>
      </c>
      <c r="Q23" t="s">
        <v>422</v>
      </c>
      <c r="R23" t="s">
        <v>8</v>
      </c>
      <c r="S23"/>
      <c r="Z23" s="21">
        <v>836</v>
      </c>
      <c r="AA23" s="21">
        <v>101</v>
      </c>
      <c r="AB23" s="21">
        <v>905</v>
      </c>
      <c r="AC23" s="21">
        <v>722</v>
      </c>
      <c r="AD23" s="21">
        <v>155</v>
      </c>
      <c r="AE23" s="21">
        <v>324</v>
      </c>
      <c r="AF23" s="21">
        <v>959</v>
      </c>
      <c r="AG23" s="21">
        <v>7</v>
      </c>
    </row>
    <row r="24" spans="1:33" x14ac:dyDescent="0.35">
      <c r="A24" t="s">
        <v>423</v>
      </c>
      <c r="B24" t="s">
        <v>424</v>
      </c>
      <c r="C24" t="s">
        <v>425</v>
      </c>
      <c r="D24" s="54" t="s">
        <v>426</v>
      </c>
      <c r="E24" t="s">
        <v>374</v>
      </c>
      <c r="F24" t="s">
        <v>375</v>
      </c>
      <c r="G24" t="s">
        <v>310</v>
      </c>
      <c r="H24" s="8" t="s">
        <v>104</v>
      </c>
      <c r="I24" s="8" t="s">
        <v>300</v>
      </c>
      <c r="J24" s="8" cm="1">
        <f t="array" ref="J24">ROW(TableUsers[[#This Row],[Index]])-ROW(TableUsers[#Headers])</f>
        <v>22</v>
      </c>
      <c r="K24" t="s">
        <v>384</v>
      </c>
      <c r="L24"/>
      <c r="M24"/>
      <c r="N24" t="s">
        <v>427</v>
      </c>
      <c r="O24" t="s">
        <v>364</v>
      </c>
      <c r="P24" t="s">
        <v>218</v>
      </c>
      <c r="Q24" t="s">
        <v>386</v>
      </c>
      <c r="R24" t="s">
        <v>8</v>
      </c>
      <c r="S24"/>
      <c r="Z24" s="21">
        <v>416</v>
      </c>
      <c r="AA24" s="21">
        <v>427</v>
      </c>
      <c r="AB24" s="21">
        <v>378</v>
      </c>
      <c r="AC24" s="21">
        <v>484</v>
      </c>
      <c r="AD24" s="21">
        <v>146</v>
      </c>
      <c r="AE24" s="21">
        <v>421</v>
      </c>
      <c r="AF24" s="21">
        <v>615</v>
      </c>
      <c r="AG24" s="21">
        <v>883</v>
      </c>
    </row>
    <row r="25" spans="1:33" x14ac:dyDescent="0.35">
      <c r="A25" t="s">
        <v>428</v>
      </c>
      <c r="B25" t="s">
        <v>429</v>
      </c>
      <c r="C25" t="s">
        <v>430</v>
      </c>
      <c r="D25" s="54" t="s">
        <v>431</v>
      </c>
      <c r="E25" t="s">
        <v>374</v>
      </c>
      <c r="F25" t="s">
        <v>375</v>
      </c>
      <c r="G25" t="s">
        <v>310</v>
      </c>
      <c r="H25" s="8" t="s">
        <v>104</v>
      </c>
      <c r="I25" s="8" t="s">
        <v>300</v>
      </c>
      <c r="J25" s="8" cm="1">
        <f t="array" ref="J25">ROW(TableUsers[[#This Row],[Index]])-ROW(TableUsers[#Headers])</f>
        <v>23</v>
      </c>
      <c r="K25" t="s">
        <v>384</v>
      </c>
      <c r="L25"/>
      <c r="M25"/>
      <c r="N25" t="s">
        <v>432</v>
      </c>
      <c r="O25" t="s">
        <v>364</v>
      </c>
      <c r="P25" t="s">
        <v>218</v>
      </c>
      <c r="Q25" t="s">
        <v>422</v>
      </c>
      <c r="R25" t="s">
        <v>8</v>
      </c>
      <c r="S25"/>
      <c r="Z25" s="21">
        <v>53</v>
      </c>
      <c r="AA25" s="21">
        <v>778</v>
      </c>
      <c r="AB25" s="21">
        <v>1000</v>
      </c>
      <c r="AC25" s="21">
        <v>481</v>
      </c>
      <c r="AD25" s="21">
        <v>562</v>
      </c>
      <c r="AE25" s="21">
        <v>615</v>
      </c>
      <c r="AF25" s="21">
        <v>482</v>
      </c>
      <c r="AG25" s="21">
        <v>261</v>
      </c>
    </row>
    <row r="26" spans="1:33" x14ac:dyDescent="0.35">
      <c r="A26" t="s">
        <v>433</v>
      </c>
      <c r="B26" t="s">
        <v>434</v>
      </c>
      <c r="C26" t="s">
        <v>435</v>
      </c>
      <c r="D26" s="54" t="s">
        <v>436</v>
      </c>
      <c r="E26" t="s">
        <v>374</v>
      </c>
      <c r="F26" t="s">
        <v>375</v>
      </c>
      <c r="G26" t="s">
        <v>310</v>
      </c>
      <c r="H26" s="8" t="s">
        <v>104</v>
      </c>
      <c r="I26" s="8" t="s">
        <v>300</v>
      </c>
      <c r="J26" s="8" cm="1">
        <f t="array" ref="J26">ROW(TableUsers[[#This Row],[Index]])-ROW(TableUsers[#Headers])</f>
        <v>24</v>
      </c>
      <c r="K26" t="s">
        <v>384</v>
      </c>
      <c r="L26"/>
      <c r="M26"/>
      <c r="N26" t="s">
        <v>437</v>
      </c>
      <c r="O26" t="s">
        <v>364</v>
      </c>
      <c r="P26" t="s">
        <v>218</v>
      </c>
      <c r="Q26" t="s">
        <v>386</v>
      </c>
      <c r="R26" t="s">
        <v>8</v>
      </c>
      <c r="S26"/>
      <c r="Z26" s="21">
        <v>834</v>
      </c>
      <c r="AA26" s="21">
        <v>285</v>
      </c>
      <c r="AB26" s="21">
        <v>553</v>
      </c>
      <c r="AC26" s="21">
        <v>587</v>
      </c>
      <c r="AD26" s="21">
        <v>462</v>
      </c>
      <c r="AE26" s="21">
        <v>790</v>
      </c>
      <c r="AF26" s="21">
        <v>164</v>
      </c>
      <c r="AG26" s="21">
        <v>179</v>
      </c>
    </row>
    <row r="27" spans="1:33" x14ac:dyDescent="0.35">
      <c r="A27" t="s">
        <v>438</v>
      </c>
      <c r="B27" t="s">
        <v>439</v>
      </c>
      <c r="C27" t="s">
        <v>440</v>
      </c>
      <c r="D27" s="54" t="s">
        <v>441</v>
      </c>
      <c r="E27" t="s">
        <v>374</v>
      </c>
      <c r="F27" t="s">
        <v>375</v>
      </c>
      <c r="G27" t="s">
        <v>310</v>
      </c>
      <c r="H27" s="8" t="s">
        <v>104</v>
      </c>
      <c r="I27" s="8" t="s">
        <v>300</v>
      </c>
      <c r="J27" s="8" cm="1">
        <f t="array" ref="J27">ROW(TableUsers[[#This Row],[Index]])-ROW(TableUsers[#Headers])</f>
        <v>25</v>
      </c>
      <c r="K27" t="s">
        <v>384</v>
      </c>
      <c r="L27"/>
      <c r="M27"/>
      <c r="N27" t="s">
        <v>442</v>
      </c>
      <c r="O27" t="s">
        <v>364</v>
      </c>
      <c r="P27" t="s">
        <v>218</v>
      </c>
      <c r="Q27" t="s">
        <v>386</v>
      </c>
      <c r="R27" t="s">
        <v>8</v>
      </c>
      <c r="S27"/>
      <c r="Z27" s="21">
        <v>467</v>
      </c>
      <c r="AA27" s="21">
        <v>259</v>
      </c>
      <c r="AB27" s="21">
        <v>236</v>
      </c>
      <c r="AC27" s="21">
        <v>293</v>
      </c>
      <c r="AD27" s="21">
        <v>691</v>
      </c>
      <c r="AE27" s="21">
        <v>625</v>
      </c>
      <c r="AF27" s="21">
        <v>630</v>
      </c>
      <c r="AG27" s="21">
        <v>429</v>
      </c>
    </row>
    <row r="28" spans="1:33" x14ac:dyDescent="0.35">
      <c r="A28" t="s">
        <v>443</v>
      </c>
      <c r="B28" t="s">
        <v>444</v>
      </c>
      <c r="C28" t="s">
        <v>445</v>
      </c>
      <c r="D28" s="54" t="s">
        <v>446</v>
      </c>
      <c r="E28" t="s">
        <v>374</v>
      </c>
      <c r="F28" t="s">
        <v>375</v>
      </c>
      <c r="G28" t="s">
        <v>310</v>
      </c>
      <c r="H28" s="8" t="s">
        <v>104</v>
      </c>
      <c r="I28" s="8" t="s">
        <v>300</v>
      </c>
      <c r="J28" s="8" cm="1">
        <f t="array" ref="J28">ROW(TableUsers[[#This Row],[Index]])-ROW(TableUsers[#Headers])</f>
        <v>26</v>
      </c>
      <c r="K28" t="s">
        <v>384</v>
      </c>
      <c r="L28"/>
      <c r="M28"/>
      <c r="N28"/>
      <c r="O28" t="s">
        <v>364</v>
      </c>
      <c r="P28" t="s">
        <v>231</v>
      </c>
      <c r="Q28" t="s">
        <v>378</v>
      </c>
      <c r="R28" t="s">
        <v>8</v>
      </c>
      <c r="S28"/>
      <c r="Z28" s="21">
        <v>882</v>
      </c>
      <c r="AA28" s="21">
        <v>508</v>
      </c>
      <c r="AB28" s="21">
        <v>756</v>
      </c>
      <c r="AC28" s="21">
        <v>79</v>
      </c>
      <c r="AD28" s="21">
        <v>647</v>
      </c>
      <c r="AE28" s="21">
        <v>888</v>
      </c>
      <c r="AF28" s="21">
        <v>349</v>
      </c>
      <c r="AG28" s="21">
        <v>219</v>
      </c>
    </row>
    <row r="29" spans="1:33" x14ac:dyDescent="0.35">
      <c r="A29" t="s">
        <v>447</v>
      </c>
      <c r="B29" t="s">
        <v>448</v>
      </c>
      <c r="C29" t="s">
        <v>449</v>
      </c>
      <c r="D29" s="54" t="s">
        <v>450</v>
      </c>
      <c r="E29" t="s">
        <v>374</v>
      </c>
      <c r="F29" t="s">
        <v>375</v>
      </c>
      <c r="G29" t="s">
        <v>310</v>
      </c>
      <c r="H29" s="8" t="s">
        <v>104</v>
      </c>
      <c r="I29" s="8" t="s">
        <v>300</v>
      </c>
      <c r="J29" s="8" cm="1">
        <f t="array" ref="J29">ROW(TableUsers[[#This Row],[Index]])-ROW(TableUsers[#Headers])</f>
        <v>27</v>
      </c>
      <c r="K29" t="s">
        <v>384</v>
      </c>
      <c r="L29"/>
      <c r="M29"/>
      <c r="N29" t="s">
        <v>451</v>
      </c>
      <c r="O29" t="s">
        <v>364</v>
      </c>
      <c r="P29" t="s">
        <v>231</v>
      </c>
      <c r="Q29" t="s">
        <v>396</v>
      </c>
      <c r="R29" t="s">
        <v>8</v>
      </c>
      <c r="S29"/>
      <c r="Z29" s="21">
        <v>112</v>
      </c>
      <c r="AA29" s="21">
        <v>254</v>
      </c>
      <c r="AB29" s="21">
        <v>186</v>
      </c>
      <c r="AC29" s="21">
        <v>653</v>
      </c>
      <c r="AD29" s="21">
        <v>642</v>
      </c>
      <c r="AE29" s="21">
        <v>459</v>
      </c>
      <c r="AF29" s="21">
        <v>822</v>
      </c>
      <c r="AG29" s="21">
        <v>664</v>
      </c>
    </row>
    <row r="30" spans="1:33" x14ac:dyDescent="0.35">
      <c r="A30" t="s">
        <v>452</v>
      </c>
      <c r="B30" t="s">
        <v>453</v>
      </c>
      <c r="C30" t="s">
        <v>454</v>
      </c>
      <c r="D30" s="54" t="s">
        <v>455</v>
      </c>
      <c r="E30" t="s">
        <v>374</v>
      </c>
      <c r="F30" t="s">
        <v>375</v>
      </c>
      <c r="G30" t="s">
        <v>310</v>
      </c>
      <c r="H30" s="8" t="s">
        <v>104</v>
      </c>
      <c r="I30" s="8" t="s">
        <v>300</v>
      </c>
      <c r="J30" s="8" cm="1">
        <f t="array" ref="J30">ROW(TableUsers[[#This Row],[Index]])-ROW(TableUsers[#Headers])</f>
        <v>28</v>
      </c>
      <c r="K30" t="s">
        <v>384</v>
      </c>
      <c r="L30"/>
      <c r="M30"/>
      <c r="N30" t="s">
        <v>456</v>
      </c>
      <c r="O30" t="s">
        <v>364</v>
      </c>
      <c r="P30" t="s">
        <v>231</v>
      </c>
      <c r="Q30" t="s">
        <v>306</v>
      </c>
      <c r="R30" t="s">
        <v>8</v>
      </c>
      <c r="S30"/>
      <c r="Z30" s="21">
        <v>572</v>
      </c>
      <c r="AA30" s="21">
        <v>898</v>
      </c>
      <c r="AB30" s="21">
        <v>665</v>
      </c>
      <c r="AC30" s="21">
        <v>625</v>
      </c>
      <c r="AD30" s="21">
        <v>70</v>
      </c>
      <c r="AE30" s="21">
        <v>413</v>
      </c>
      <c r="AF30" s="21">
        <v>804</v>
      </c>
      <c r="AG30" s="21">
        <v>583</v>
      </c>
    </row>
    <row r="31" spans="1:33" x14ac:dyDescent="0.35">
      <c r="A31" t="s">
        <v>457</v>
      </c>
      <c r="B31" t="s">
        <v>458</v>
      </c>
      <c r="C31" t="s">
        <v>459</v>
      </c>
      <c r="D31" s="54" t="s">
        <v>460</v>
      </c>
      <c r="E31" t="s">
        <v>374</v>
      </c>
      <c r="F31" t="s">
        <v>375</v>
      </c>
      <c r="G31" t="s">
        <v>310</v>
      </c>
      <c r="H31" s="8" t="s">
        <v>104</v>
      </c>
      <c r="I31" s="8" t="s">
        <v>300</v>
      </c>
      <c r="J31" s="8" cm="1">
        <f t="array" ref="J31">ROW(TableUsers[[#This Row],[Index]])-ROW(TableUsers[#Headers])</f>
        <v>29</v>
      </c>
      <c r="K31" t="s">
        <v>384</v>
      </c>
      <c r="L31"/>
      <c r="M31"/>
      <c r="N31" t="s">
        <v>461</v>
      </c>
      <c r="O31" t="s">
        <v>364</v>
      </c>
      <c r="P31" t="s">
        <v>231</v>
      </c>
      <c r="Q31" t="s">
        <v>306</v>
      </c>
      <c r="R31" t="s">
        <v>8</v>
      </c>
      <c r="S31"/>
      <c r="Z31" s="21">
        <v>331</v>
      </c>
      <c r="AA31" s="21">
        <v>272</v>
      </c>
      <c r="AB31" s="21">
        <v>437</v>
      </c>
      <c r="AC31" s="21">
        <v>212</v>
      </c>
      <c r="AD31" s="21">
        <v>410</v>
      </c>
      <c r="AE31" s="21">
        <v>772</v>
      </c>
      <c r="AF31" s="21">
        <v>356</v>
      </c>
      <c r="AG31" s="21">
        <v>47</v>
      </c>
    </row>
    <row r="32" spans="1:33" x14ac:dyDescent="0.35">
      <c r="A32" t="s">
        <v>462</v>
      </c>
      <c r="B32" t="s">
        <v>463</v>
      </c>
      <c r="C32" t="s">
        <v>464</v>
      </c>
      <c r="D32" s="54" t="s">
        <v>465</v>
      </c>
      <c r="E32" t="s">
        <v>374</v>
      </c>
      <c r="F32" t="s">
        <v>375</v>
      </c>
      <c r="G32" t="s">
        <v>310</v>
      </c>
      <c r="H32" s="8" t="s">
        <v>104</v>
      </c>
      <c r="I32" s="8" t="s">
        <v>300</v>
      </c>
      <c r="J32" s="8" cm="1">
        <f t="array" ref="J32">ROW(TableUsers[[#This Row],[Index]])-ROW(TableUsers[#Headers])</f>
        <v>30</v>
      </c>
      <c r="K32" t="s">
        <v>376</v>
      </c>
      <c r="L32"/>
      <c r="M32"/>
      <c r="N32"/>
      <c r="O32" t="s">
        <v>325</v>
      </c>
      <c r="P32" t="s">
        <v>218</v>
      </c>
      <c r="Q32" t="s">
        <v>386</v>
      </c>
      <c r="R32" t="s">
        <v>8</v>
      </c>
      <c r="S32"/>
      <c r="Z32" s="21">
        <v>485</v>
      </c>
      <c r="AA32" s="21">
        <v>992</v>
      </c>
      <c r="AB32" s="21">
        <v>49</v>
      </c>
      <c r="AC32" s="21">
        <v>563</v>
      </c>
      <c r="AD32" s="21">
        <v>516</v>
      </c>
      <c r="AE32" s="21">
        <v>986</v>
      </c>
      <c r="AF32" s="21">
        <v>602</v>
      </c>
      <c r="AG32" s="21">
        <v>651</v>
      </c>
    </row>
    <row r="33" spans="1:33" x14ac:dyDescent="0.35">
      <c r="A33" t="s">
        <v>466</v>
      </c>
      <c r="B33" t="s">
        <v>467</v>
      </c>
      <c r="C33" t="s">
        <v>468</v>
      </c>
      <c r="D33" s="54" t="s">
        <v>469</v>
      </c>
      <c r="E33" t="s">
        <v>374</v>
      </c>
      <c r="F33" t="s">
        <v>375</v>
      </c>
      <c r="G33" t="s">
        <v>383</v>
      </c>
      <c r="H33" s="8" t="s">
        <v>104</v>
      </c>
      <c r="I33" s="8" t="s">
        <v>300</v>
      </c>
      <c r="J33" s="8" cm="1">
        <f t="array" ref="J33">ROW(TableUsers[[#This Row],[Index]])-ROW(TableUsers[#Headers])</f>
        <v>31</v>
      </c>
      <c r="K33" t="s">
        <v>376</v>
      </c>
      <c r="L33"/>
      <c r="M33"/>
      <c r="N33" t="s">
        <v>470</v>
      </c>
      <c r="O33" t="s">
        <v>364</v>
      </c>
      <c r="P33" t="s">
        <v>231</v>
      </c>
      <c r="Q33" t="s">
        <v>386</v>
      </c>
      <c r="R33" t="s">
        <v>8</v>
      </c>
      <c r="S33"/>
      <c r="Z33" s="21">
        <v>281</v>
      </c>
      <c r="AA33" s="21">
        <v>435</v>
      </c>
      <c r="AB33" s="21">
        <v>804</v>
      </c>
      <c r="AC33" s="21">
        <v>451</v>
      </c>
      <c r="AD33" s="21">
        <v>880</v>
      </c>
      <c r="AE33" s="21">
        <v>314</v>
      </c>
      <c r="AF33" s="21">
        <v>936</v>
      </c>
      <c r="AG33" s="21">
        <v>813</v>
      </c>
    </row>
    <row r="34" spans="1:33" x14ac:dyDescent="0.35">
      <c r="A34" t="s">
        <v>471</v>
      </c>
      <c r="B34" t="s">
        <v>472</v>
      </c>
      <c r="C34" t="s">
        <v>473</v>
      </c>
      <c r="D34" s="54" t="s">
        <v>474</v>
      </c>
      <c r="E34" t="s">
        <v>374</v>
      </c>
      <c r="F34" t="s">
        <v>375</v>
      </c>
      <c r="G34" t="s">
        <v>310</v>
      </c>
      <c r="H34" s="8" t="s">
        <v>104</v>
      </c>
      <c r="I34" s="8" t="s">
        <v>300</v>
      </c>
      <c r="J34" s="8" cm="1">
        <f t="array" ref="J34">ROW(TableUsers[[#This Row],[Index]])-ROW(TableUsers[#Headers])</f>
        <v>32</v>
      </c>
      <c r="K34" t="s">
        <v>384</v>
      </c>
      <c r="L34"/>
      <c r="M34"/>
      <c r="N34"/>
      <c r="O34" t="s">
        <v>364</v>
      </c>
      <c r="P34" t="s">
        <v>218</v>
      </c>
      <c r="Q34" t="s">
        <v>306</v>
      </c>
      <c r="R34" t="s">
        <v>8</v>
      </c>
      <c r="S34"/>
      <c r="Z34" s="21">
        <v>535</v>
      </c>
      <c r="AA34" s="21">
        <v>881</v>
      </c>
      <c r="AB34" s="21">
        <v>710</v>
      </c>
      <c r="AC34" s="21">
        <v>622</v>
      </c>
      <c r="AD34" s="21">
        <v>22</v>
      </c>
      <c r="AE34" s="21">
        <v>379</v>
      </c>
      <c r="AF34" s="21">
        <v>973</v>
      </c>
      <c r="AG34" s="21">
        <v>217</v>
      </c>
    </row>
    <row r="35" spans="1:33" x14ac:dyDescent="0.35">
      <c r="A35" t="s">
        <v>475</v>
      </c>
      <c r="B35" t="s">
        <v>475</v>
      </c>
      <c r="C35" t="s">
        <v>475</v>
      </c>
      <c r="D35" s="54"/>
      <c r="E35" t="s">
        <v>475</v>
      </c>
      <c r="F35" t="s">
        <v>475</v>
      </c>
      <c r="G35"/>
      <c r="H35" s="8" t="s">
        <v>104</v>
      </c>
      <c r="I35" s="8" t="s">
        <v>300</v>
      </c>
      <c r="J35" s="8" cm="1">
        <f t="array" ref="J35">ROW(TableUsers[[#This Row],[Index]])-ROW(TableUsers[#Headers])</f>
        <v>33</v>
      </c>
      <c r="K35" t="s">
        <v>384</v>
      </c>
      <c r="L35"/>
      <c r="M35"/>
      <c r="N35"/>
      <c r="O35" t="s">
        <v>476</v>
      </c>
      <c r="P35" t="s">
        <v>218</v>
      </c>
      <c r="Q35"/>
      <c r="R35" t="s">
        <v>8</v>
      </c>
      <c r="S35"/>
      <c r="Z35" s="21">
        <v>553</v>
      </c>
      <c r="AA35" s="21">
        <v>231</v>
      </c>
      <c r="AB35" s="21">
        <v>939</v>
      </c>
      <c r="AC35" s="21">
        <v>665</v>
      </c>
      <c r="AD35" s="21">
        <v>764</v>
      </c>
      <c r="AE35" s="21">
        <v>278</v>
      </c>
      <c r="AF35" s="21">
        <v>263</v>
      </c>
      <c r="AG35" s="21">
        <v>481</v>
      </c>
    </row>
    <row r="36" spans="1:33" x14ac:dyDescent="0.35">
      <c r="A36" t="s">
        <v>1393</v>
      </c>
      <c r="B36" t="s">
        <v>1394</v>
      </c>
      <c r="C36" t="s">
        <v>1396</v>
      </c>
      <c r="D36" s="54" t="s">
        <v>1395</v>
      </c>
      <c r="E36" t="s">
        <v>228</v>
      </c>
      <c r="F36" t="s">
        <v>1397</v>
      </c>
      <c r="G36" t="s">
        <v>299</v>
      </c>
      <c r="H36" s="8" t="s">
        <v>104</v>
      </c>
      <c r="I36" s="8" t="s">
        <v>300</v>
      </c>
      <c r="J36" s="8" cm="1">
        <f t="array" ref="J36">ROW(TableUsers[[#This Row],[Index]])-ROW(TableUsers[#Headers])</f>
        <v>34</v>
      </c>
      <c r="K36" t="s">
        <v>301</v>
      </c>
      <c r="L36" t="s">
        <v>295</v>
      </c>
      <c r="M36"/>
      <c r="N36"/>
      <c r="O36" t="s">
        <v>325</v>
      </c>
      <c r="P36" t="s">
        <v>231</v>
      </c>
      <c r="Q36" t="s">
        <v>306</v>
      </c>
      <c r="R36" t="s">
        <v>8</v>
      </c>
      <c r="S36"/>
      <c r="Z36" s="21">
        <v>402</v>
      </c>
      <c r="AA36" s="21">
        <v>57</v>
      </c>
      <c r="AB36" s="21">
        <v>196</v>
      </c>
      <c r="AC36" s="21">
        <v>685</v>
      </c>
      <c r="AD36" s="21">
        <v>557</v>
      </c>
      <c r="AE36" s="21">
        <v>429</v>
      </c>
      <c r="AF36" s="21">
        <v>565</v>
      </c>
      <c r="AG36" s="21">
        <v>166</v>
      </c>
    </row>
    <row r="37" spans="1:33" x14ac:dyDescent="0.35">
      <c r="A37" t="s">
        <v>1400</v>
      </c>
      <c r="B37" t="s">
        <v>1399</v>
      </c>
      <c r="C37" t="s">
        <v>1398</v>
      </c>
      <c r="D37" s="54" t="s">
        <v>1401</v>
      </c>
      <c r="E37" t="s">
        <v>228</v>
      </c>
      <c r="F37" t="s">
        <v>1397</v>
      </c>
      <c r="G37" t="s">
        <v>299</v>
      </c>
      <c r="H37" s="8" t="s">
        <v>104</v>
      </c>
      <c r="I37" s="8" t="s">
        <v>300</v>
      </c>
      <c r="J37" s="8" cm="1">
        <f t="array" ref="J37">ROW(TableUsers[[#This Row],[Index]])-ROW(TableUsers[#Headers])</f>
        <v>35</v>
      </c>
      <c r="K37" t="s">
        <v>301</v>
      </c>
      <c r="L37"/>
      <c r="M37"/>
      <c r="N37" t="s">
        <v>1402</v>
      </c>
      <c r="O37" t="s">
        <v>325</v>
      </c>
      <c r="P37" t="s">
        <v>231</v>
      </c>
      <c r="Q37" t="s">
        <v>306</v>
      </c>
      <c r="R37" t="s">
        <v>8</v>
      </c>
      <c r="S37"/>
      <c r="Z37" s="21">
        <v>35</v>
      </c>
      <c r="AA37" s="21">
        <v>159</v>
      </c>
      <c r="AB37" s="21">
        <v>269</v>
      </c>
      <c r="AC37" s="21">
        <v>52</v>
      </c>
      <c r="AD37" s="21">
        <v>50</v>
      </c>
      <c r="AE37" s="21">
        <v>655</v>
      </c>
      <c r="AF37" s="21">
        <v>176</v>
      </c>
      <c r="AG37" s="21">
        <v>212</v>
      </c>
    </row>
    <row r="38" spans="1:33" x14ac:dyDescent="0.35">
      <c r="A38" t="s">
        <v>1403</v>
      </c>
      <c r="B38" t="s">
        <v>1404</v>
      </c>
      <c r="C38" t="s">
        <v>1405</v>
      </c>
      <c r="D38" s="54" t="s">
        <v>1406</v>
      </c>
      <c r="E38" t="s">
        <v>228</v>
      </c>
      <c r="F38" t="s">
        <v>1397</v>
      </c>
      <c r="G38" t="s">
        <v>299</v>
      </c>
      <c r="H38" s="8" t="s">
        <v>104</v>
      </c>
      <c r="I38" s="8" t="s">
        <v>300</v>
      </c>
      <c r="J38" s="8" cm="1">
        <f t="array" ref="J38">ROW(TableUsers[[#This Row],[Index]])-ROW(TableUsers[#Headers])</f>
        <v>36</v>
      </c>
      <c r="K38" t="s">
        <v>301</v>
      </c>
      <c r="L38"/>
      <c r="M38"/>
      <c r="N38" t="s">
        <v>1407</v>
      </c>
      <c r="O38" t="s">
        <v>325</v>
      </c>
      <c r="P38" t="s">
        <v>231</v>
      </c>
      <c r="Q38" t="s">
        <v>306</v>
      </c>
      <c r="R38" t="s">
        <v>8</v>
      </c>
      <c r="S38"/>
      <c r="Z38" s="21">
        <v>26</v>
      </c>
      <c r="AA38" s="21">
        <v>728</v>
      </c>
      <c r="AB38" s="21">
        <v>759</v>
      </c>
      <c r="AC38" s="21">
        <v>229</v>
      </c>
      <c r="AD38" s="21">
        <v>306</v>
      </c>
      <c r="AE38" s="21">
        <v>270</v>
      </c>
      <c r="AF38" s="21">
        <v>35</v>
      </c>
      <c r="AG38" s="21">
        <v>172</v>
      </c>
    </row>
    <row r="39" spans="1:33" x14ac:dyDescent="0.35">
      <c r="A39" t="s">
        <v>1408</v>
      </c>
      <c r="B39" t="s">
        <v>1409</v>
      </c>
      <c r="C39" t="s">
        <v>1411</v>
      </c>
      <c r="D39" s="54" t="s">
        <v>1412</v>
      </c>
      <c r="E39" t="s">
        <v>1410</v>
      </c>
      <c r="F39" t="s">
        <v>1397</v>
      </c>
      <c r="G39" t="s">
        <v>299</v>
      </c>
      <c r="H39" s="8" t="s">
        <v>104</v>
      </c>
      <c r="I39" s="8" t="s">
        <v>300</v>
      </c>
      <c r="J39" s="8" cm="1">
        <f t="array" ref="J39">ROW(TableUsers[[#This Row],[Index]])-ROW(TableUsers[#Headers])</f>
        <v>37</v>
      </c>
      <c r="K39" t="s">
        <v>301</v>
      </c>
      <c r="L39"/>
      <c r="M39"/>
      <c r="N39"/>
      <c r="O39" t="s">
        <v>325</v>
      </c>
      <c r="P39" t="s">
        <v>231</v>
      </c>
      <c r="Q39" t="s">
        <v>306</v>
      </c>
      <c r="R39" t="s">
        <v>8</v>
      </c>
      <c r="S39"/>
      <c r="Z39" s="21">
        <v>324</v>
      </c>
      <c r="AA39" s="21">
        <v>564</v>
      </c>
      <c r="AB39" s="21">
        <v>428</v>
      </c>
      <c r="AC39" s="21">
        <v>542</v>
      </c>
      <c r="AD39" s="21">
        <v>552</v>
      </c>
      <c r="AE39" s="21">
        <v>977</v>
      </c>
      <c r="AF39" s="21">
        <v>494</v>
      </c>
      <c r="AG39" s="21">
        <v>740</v>
      </c>
    </row>
    <row r="40" spans="1:33" x14ac:dyDescent="0.35">
      <c r="A40" t="s">
        <v>1458</v>
      </c>
      <c r="B40" t="s">
        <v>1459</v>
      </c>
      <c r="C40" t="s">
        <v>1460</v>
      </c>
      <c r="D40" s="54" t="s">
        <v>1462</v>
      </c>
      <c r="E40" t="s">
        <v>374</v>
      </c>
      <c r="F40" t="s">
        <v>1461</v>
      </c>
      <c r="G40" t="s">
        <v>299</v>
      </c>
      <c r="H40" s="8" t="s">
        <v>104</v>
      </c>
      <c r="I40" s="8" t="s">
        <v>300</v>
      </c>
      <c r="J40" s="8" cm="1">
        <f t="array" ref="J40">ROW(TableUsers[[#This Row],[Index]])-ROW(TableUsers[#Headers])</f>
        <v>38</v>
      </c>
      <c r="K40" t="s">
        <v>376</v>
      </c>
      <c r="L40"/>
      <c r="M40"/>
      <c r="N40"/>
      <c r="O40" t="s">
        <v>325</v>
      </c>
      <c r="P40" t="s">
        <v>218</v>
      </c>
      <c r="Q40" t="s">
        <v>386</v>
      </c>
      <c r="R40" t="s">
        <v>8</v>
      </c>
      <c r="S40"/>
      <c r="Z40" s="21">
        <v>229</v>
      </c>
      <c r="AA40" s="21">
        <v>503</v>
      </c>
      <c r="AB40" s="21">
        <v>267</v>
      </c>
      <c r="AC40" s="21">
        <v>642</v>
      </c>
      <c r="AD40" s="21">
        <v>495</v>
      </c>
      <c r="AE40" s="21">
        <v>701</v>
      </c>
      <c r="AF40" s="21">
        <v>844</v>
      </c>
      <c r="AG40" s="21">
        <v>591</v>
      </c>
    </row>
    <row r="41" spans="1:33" x14ac:dyDescent="0.35">
      <c r="A41" t="s">
        <v>1703</v>
      </c>
      <c r="B41" t="s">
        <v>308</v>
      </c>
      <c r="C41" t="s">
        <v>1702</v>
      </c>
      <c r="D41" t="s">
        <v>1704</v>
      </c>
      <c r="E41" t="s">
        <v>228</v>
      </c>
      <c r="F41" t="s">
        <v>322</v>
      </c>
      <c r="G41" t="s">
        <v>323</v>
      </c>
      <c r="H41" s="8" t="s">
        <v>104</v>
      </c>
      <c r="I41" s="8" t="s">
        <v>300</v>
      </c>
      <c r="J41" cm="1">
        <f t="array" ref="J41">ROW(TableUsers[[#This Row],[Index]])-ROW(TableUsers[#Headers])</f>
        <v>39</v>
      </c>
      <c r="K41" t="s">
        <v>301</v>
      </c>
      <c r="L41"/>
      <c r="M41"/>
      <c r="N41" t="s">
        <v>1705</v>
      </c>
      <c r="O41" t="s">
        <v>325</v>
      </c>
      <c r="P41" t="s">
        <v>231</v>
      </c>
      <c r="Q41" t="s">
        <v>306</v>
      </c>
      <c r="R41" t="s">
        <v>8</v>
      </c>
      <c r="S41"/>
    </row>
    <row r="44" spans="1:33" x14ac:dyDescent="0.35">
      <c r="Y44" s="21">
        <f>COLUMN(XFD1)</f>
        <v>16384</v>
      </c>
    </row>
  </sheetData>
  <dataValidations count="2">
    <dataValidation type="list" allowBlank="1" showInputMessage="1" showErrorMessage="1" sqref="H3:H41" xr:uid="{A651A58C-4EBD-4B78-8F39-1A2FB434F5DA}">
      <formula1>"YES,NO"</formula1>
    </dataValidation>
    <dataValidation type="list" allowBlank="1" showInputMessage="1" showErrorMessage="1" sqref="P3:P41" xr:uid="{FB0C397B-AF7F-4972-9B73-E49F9165DA40}">
      <formula1>"F,M"</formula1>
    </dataValidation>
  </dataValidations>
  <hyperlinks>
    <hyperlink ref="D3" r:id="rId1" xr:uid="{B4CAA34B-6FB0-4A86-AF03-466B66272B8F}"/>
    <hyperlink ref="D4" r:id="rId2" xr:uid="{B2561BEF-C2AE-4050-A1E0-0CA286ED3FF1}"/>
    <hyperlink ref="D5" r:id="rId3" xr:uid="{44E9865F-FFC1-4064-88B1-EF3DE5A14E6B}"/>
    <hyperlink ref="D6" r:id="rId4" xr:uid="{C553577B-DDCD-4569-A63B-58F8561B236A}"/>
    <hyperlink ref="D7" r:id="rId5" xr:uid="{B60664AE-FF7B-437C-B638-F24D35A1C291}"/>
    <hyperlink ref="D9" r:id="rId6" xr:uid="{C2E66D60-AAF9-42DF-A28A-B2C810B912C0}"/>
    <hyperlink ref="D10" r:id="rId7" xr:uid="{58638430-CFEE-4A28-830B-7B6D1E73DE1F}"/>
    <hyperlink ref="D12" r:id="rId8" xr:uid="{24CE0F66-0FFE-4199-B85F-19599D6D6222}"/>
    <hyperlink ref="D36" r:id="rId9" xr:uid="{0EADF18C-B616-4967-901D-90B811FDF31F}"/>
    <hyperlink ref="D40" r:id="rId10" xr:uid="{58C44527-4B6E-496E-9BAD-9A6610AE377A}"/>
  </hyperlinks>
  <pageMargins left="0.7" right="0.7" top="0.75" bottom="0.75" header="0.3" footer="0.3"/>
  <headerFooter>
    <oddFooter>&amp;C_x000D_&amp;1#&amp;"Calibri"&amp;10&amp;K000000 General Business</oddFooter>
  </headerFooter>
  <tableParts count="1">
    <tablePart r:id="rId11"/>
  </tableParts>
  <extLst>
    <ext xmlns:x14="http://schemas.microsoft.com/office/spreadsheetml/2009/9/main" uri="{CCE6A557-97BC-4b89-ADB6-D9C93CAAB3DF}">
      <x14:dataValidations xmlns:xm="http://schemas.microsoft.com/office/excel/2006/main" count="4">
        <x14:dataValidation type="list" allowBlank="1" showInputMessage="1" showErrorMessage="1" xr:uid="{BD0FED23-79B7-43CA-AF68-43AB5EFB903B}">
          <x14:formula1>
            <xm:f>_xlfn.ANCHORARRAY(Lists!$H$3)</xm:f>
          </x14:formula1>
          <xm:sqref>L3:L41</xm:sqref>
        </x14:dataValidation>
        <x14:dataValidation type="list" allowBlank="1" showInputMessage="1" showErrorMessage="1" xr:uid="{9E3E2728-BD55-4C72-B4F2-1E7A7B5BC197}">
          <x14:formula1>
            <xm:f>_xlfn.ANCHORARRAY(Lists!$G$3)</xm:f>
          </x14:formula1>
          <xm:sqref>I3:I41</xm:sqref>
        </x14:dataValidation>
        <x14:dataValidation type="list" allowBlank="1" showInputMessage="1" showErrorMessage="1" xr:uid="{FD85F8E9-4437-4002-A85B-E5CCA5A76128}">
          <x14:formula1>
            <xm:f>_xlfn.ANCHORARRAY(Lists!$V$3)</xm:f>
          </x14:formula1>
          <xm:sqref>K3:K41</xm:sqref>
        </x14:dataValidation>
        <x14:dataValidation type="list" allowBlank="1" showInputMessage="1" showErrorMessage="1" xr:uid="{414E038F-D171-471B-98A3-7BEAADAF7210}">
          <x14:formula1>
            <xm:f>_xlfn.ANCHORARRAY(Lists!$AF$3)</xm:f>
          </x14:formula1>
          <xm:sqref>O3:O41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6DCBF-20F2-4DEB-8EB1-58F9711F3DB8}">
  <sheetPr codeName="Sheet6"/>
  <dimension ref="A1:DB534"/>
  <sheetViews>
    <sheetView topLeftCell="AI66" zoomScaleNormal="100" workbookViewId="0">
      <selection activeCell="AO83" sqref="AO83"/>
    </sheetView>
  </sheetViews>
  <sheetFormatPr defaultColWidth="8.7265625" defaultRowHeight="14.5" x14ac:dyDescent="0.35"/>
  <cols>
    <col min="1" max="1" width="15.81640625" style="38" bestFit="1" customWidth="1"/>
    <col min="2" max="2" width="43.54296875" style="38" customWidth="1"/>
    <col min="3" max="3" width="13.54296875" style="38" customWidth="1"/>
    <col min="4" max="4" width="19.81640625" style="13" customWidth="1"/>
    <col min="5" max="5" width="19.81640625" style="21" customWidth="1"/>
    <col min="6" max="6" width="27.54296875" style="13" bestFit="1" customWidth="1"/>
    <col min="7" max="7" width="27.54296875" style="21" customWidth="1"/>
    <col min="8" max="8" width="18.81640625" style="21" bestFit="1" customWidth="1"/>
    <col min="9" max="9" width="15.7265625" style="13" customWidth="1"/>
    <col min="10" max="10" width="15.7265625" style="13" bestFit="1" customWidth="1"/>
    <col min="11" max="11" width="12.7265625" style="19" bestFit="1" customWidth="1"/>
    <col min="12" max="12" width="14.26953125" style="13" customWidth="1"/>
    <col min="13" max="13" width="11.453125" style="19" bestFit="1" customWidth="1"/>
    <col min="14" max="14" width="14.453125" style="13" customWidth="1"/>
    <col min="15" max="15" width="12.54296875" style="19" bestFit="1" customWidth="1"/>
    <col min="16" max="16" width="12.54296875" style="13" customWidth="1"/>
    <col min="17" max="17" width="12.54296875" style="19" customWidth="1"/>
    <col min="18" max="18" width="12.54296875" style="13" customWidth="1"/>
    <col min="19" max="19" width="12.54296875" style="19" customWidth="1"/>
    <col min="20" max="20" width="17.453125" style="21" bestFit="1" customWidth="1"/>
    <col min="21" max="21" width="9.453125" style="13" customWidth="1"/>
    <col min="22" max="22" width="17.453125" style="21" bestFit="1" customWidth="1"/>
    <col min="23" max="23" width="20" style="21" bestFit="1" customWidth="1"/>
    <col min="24" max="24" width="12.1796875" style="13" bestFit="1" customWidth="1"/>
    <col min="25" max="25" width="8.7265625" style="13"/>
    <col min="26" max="26" width="13.54296875" style="13" customWidth="1"/>
    <col min="27" max="27" width="53.453125" style="13" bestFit="1" customWidth="1"/>
    <col min="28" max="28" width="8.7265625" style="13"/>
    <col min="29" max="29" width="14.54296875" style="13" customWidth="1"/>
    <col min="30" max="30" width="7.26953125" style="13" bestFit="1" customWidth="1"/>
    <col min="31" max="31" width="13.54296875" style="13" customWidth="1"/>
    <col min="32" max="32" width="14.1796875" style="21" bestFit="1" customWidth="1"/>
    <col min="33" max="33" width="14.1796875" style="21" customWidth="1"/>
    <col min="34" max="34" width="12.81640625" style="13" customWidth="1"/>
    <col min="35" max="35" width="14.453125" style="13" customWidth="1"/>
    <col min="36" max="37" width="8.7265625" style="13"/>
    <col min="38" max="38" width="18.81640625" style="13" bestFit="1" customWidth="1"/>
    <col min="39" max="39" width="8.7265625" style="13"/>
    <col min="40" max="40" width="8.7265625" style="21"/>
    <col min="41" max="41" width="10.7265625" style="21" bestFit="1" customWidth="1"/>
    <col min="42" max="42" width="12.54296875" style="21" bestFit="1" customWidth="1"/>
    <col min="43" max="43" width="11.7265625" style="21" customWidth="1"/>
    <col min="44" max="44" width="23.54296875" style="21" bestFit="1" customWidth="1"/>
    <col min="45" max="45" width="13.81640625" style="13" customWidth="1"/>
    <col min="46" max="47" width="13" style="13" customWidth="1"/>
    <col min="48" max="48" width="8.7265625" style="13"/>
    <col min="49" max="49" width="10.54296875" style="21" customWidth="1"/>
    <col min="50" max="50" width="10" style="21" customWidth="1"/>
    <col min="51" max="51" width="9.26953125" style="21" customWidth="1"/>
    <col min="52" max="52" width="7.7265625" style="19" bestFit="1" customWidth="1"/>
    <col min="53" max="53" width="8.7265625" style="13"/>
    <col min="54" max="54" width="8.7265625" style="33"/>
    <col min="55" max="55" width="22.81640625" style="33" customWidth="1"/>
    <col min="56" max="56" width="16.81640625" style="33" bestFit="1" customWidth="1"/>
    <col min="57" max="57" width="14.453125" style="33" customWidth="1"/>
    <col min="58" max="58" width="18.453125" style="33" customWidth="1"/>
    <col min="59" max="59" width="10.54296875" style="13" bestFit="1" customWidth="1"/>
    <col min="60" max="60" width="12.1796875" style="13" bestFit="1" customWidth="1"/>
    <col min="61" max="61" width="21.54296875" style="13" customWidth="1"/>
    <col min="62" max="62" width="16.1796875" style="13" customWidth="1"/>
    <col min="63" max="63" width="8.7265625" style="42"/>
    <col min="64" max="64" width="8.7265625" style="13"/>
    <col min="65" max="65" width="10.81640625" style="13" bestFit="1" customWidth="1"/>
    <col min="66" max="66" width="8.7265625" style="13"/>
    <col min="67" max="67" width="9.1796875" style="13" customWidth="1"/>
    <col min="68" max="68" width="14.81640625" style="13" customWidth="1"/>
    <col min="69" max="69" width="21.81640625" style="13" customWidth="1"/>
    <col min="70" max="70" width="8.7265625" style="13"/>
    <col min="71" max="71" width="10.81640625" style="13" customWidth="1"/>
    <col min="72" max="72" width="13.1796875" style="13" customWidth="1"/>
    <col min="73" max="74" width="16.1796875" style="13" bestFit="1" customWidth="1"/>
    <col min="75" max="75" width="8.7265625" style="13"/>
    <col min="76" max="76" width="11.81640625" style="13" customWidth="1"/>
    <col min="77" max="77" width="15.1796875" style="13" bestFit="1" customWidth="1"/>
    <col min="78" max="78" width="13.1796875" style="13" customWidth="1"/>
    <col min="79" max="79" width="22.54296875" style="13" bestFit="1" customWidth="1"/>
    <col min="80" max="81" width="8.7265625" style="13"/>
    <col min="82" max="82" width="8.7265625" style="1"/>
    <col min="83" max="83" width="8.7265625" style="21"/>
    <col min="84" max="84" width="10.26953125" style="38" customWidth="1"/>
    <col min="85" max="85" width="10.6328125" style="1" customWidth="1"/>
    <col min="86" max="86" width="8.7265625" style="1"/>
    <col min="87" max="88" width="8.7265625" style="19"/>
    <col min="89" max="89" width="8.7265625" style="13"/>
    <col min="90" max="90" width="6" style="19" bestFit="1" customWidth="1"/>
    <col min="91" max="91" width="12.453125" style="13" customWidth="1"/>
    <col min="92" max="92" width="19.90625" style="13" bestFit="1" customWidth="1"/>
    <col min="93" max="94" width="8.7265625" style="13"/>
    <col min="95" max="95" width="11.26953125" style="13" customWidth="1"/>
    <col min="96" max="96" width="10.90625" style="13" customWidth="1"/>
    <col min="97" max="97" width="8.7265625" style="13"/>
    <col min="98" max="98" width="8.26953125" style="61" bestFit="1" customWidth="1"/>
    <col min="99" max="99" width="50.1796875" style="21" bestFit="1" customWidth="1"/>
    <col min="100" max="16384" width="8.7265625" style="13"/>
  </cols>
  <sheetData>
    <row r="1" spans="1:106" s="58" customFormat="1" ht="15" thickBot="1" x14ac:dyDescent="0.4">
      <c r="A1" s="59"/>
      <c r="B1" s="60"/>
      <c r="C1" s="60"/>
      <c r="K1" s="61"/>
      <c r="M1" s="61"/>
      <c r="O1" s="61"/>
      <c r="Q1" s="61"/>
      <c r="S1" s="61"/>
      <c r="AN1" s="68"/>
      <c r="BY1" s="62"/>
      <c r="CA1" s="62"/>
      <c r="CD1" s="61"/>
      <c r="CF1" s="60"/>
      <c r="CG1" s="61"/>
      <c r="CH1" s="61"/>
      <c r="CI1" s="61"/>
      <c r="CJ1" s="65"/>
      <c r="CK1" s="62"/>
      <c r="CL1" s="61"/>
      <c r="CM1" s="62"/>
      <c r="CO1" s="67"/>
      <c r="CT1" s="61"/>
      <c r="CU1" s="62"/>
    </row>
    <row r="2" spans="1:106" x14ac:dyDescent="0.35">
      <c r="A2" s="45" t="s">
        <v>477</v>
      </c>
      <c r="B2" s="45" t="s">
        <v>478</v>
      </c>
      <c r="C2" s="46"/>
      <c r="D2" t="s">
        <v>479</v>
      </c>
      <c r="E2" s="21" t="s">
        <v>480</v>
      </c>
      <c r="F2" t="s">
        <v>481</v>
      </c>
      <c r="G2" s="21" t="s">
        <v>480</v>
      </c>
      <c r="H2" s="21" t="s">
        <v>482</v>
      </c>
      <c r="I2" t="s">
        <v>483</v>
      </c>
      <c r="J2" t="s">
        <v>484</v>
      </c>
      <c r="K2" s="8" t="s">
        <v>485</v>
      </c>
      <c r="L2" t="s">
        <v>283</v>
      </c>
      <c r="M2" s="8" t="s">
        <v>486</v>
      </c>
      <c r="N2" t="s">
        <v>487</v>
      </c>
      <c r="O2" s="8" t="s">
        <v>488</v>
      </c>
      <c r="P2" t="s">
        <v>489</v>
      </c>
      <c r="Q2" s="8" t="s">
        <v>490</v>
      </c>
      <c r="R2" t="s">
        <v>158</v>
      </c>
      <c r="S2" s="8" t="s">
        <v>491</v>
      </c>
      <c r="T2" s="21" t="s">
        <v>480</v>
      </c>
      <c r="U2" t="s">
        <v>492</v>
      </c>
      <c r="V2" s="21" t="s">
        <v>480</v>
      </c>
      <c r="W2" s="21" t="s">
        <v>493</v>
      </c>
      <c r="X2" t="s">
        <v>494</v>
      </c>
      <c r="Y2" s="21" t="s">
        <v>495</v>
      </c>
      <c r="Z2" t="s">
        <v>325</v>
      </c>
      <c r="AA2" t="s">
        <v>496</v>
      </c>
      <c r="AC2" t="s">
        <v>497</v>
      </c>
      <c r="AD2" t="s">
        <v>498</v>
      </c>
      <c r="AE2" t="s">
        <v>64</v>
      </c>
      <c r="AF2" s="21" t="s">
        <v>499</v>
      </c>
      <c r="AH2" s="42" t="s">
        <v>500</v>
      </c>
      <c r="AN2" s="33" t="s">
        <v>501</v>
      </c>
      <c r="AR2" s="13"/>
      <c r="AW2" s="33" t="s">
        <v>502</v>
      </c>
      <c r="AZ2" s="13"/>
      <c r="BK2" s="55" t="s">
        <v>503</v>
      </c>
      <c r="BO2" s="13" t="s">
        <v>504</v>
      </c>
      <c r="BS2" s="42" t="s">
        <v>505</v>
      </c>
      <c r="BW2" s="13" t="s">
        <v>506</v>
      </c>
      <c r="BX2" s="13" t="s">
        <v>506</v>
      </c>
    </row>
    <row r="3" spans="1:106" x14ac:dyDescent="0.35">
      <c r="A3" s="38" t="s">
        <v>507</v>
      </c>
      <c r="B3" s="38" t="b">
        <v>1</v>
      </c>
      <c r="D3" t="s">
        <v>508</v>
      </c>
      <c r="E3" s="21" t="str" cm="1">
        <f t="array" ref="E3:E8">TableDocs[[#Data],[Types of Documents]]</f>
        <v>All</v>
      </c>
      <c r="F3" t="s">
        <v>300</v>
      </c>
      <c r="G3" s="21" t="str" cm="1">
        <f t="array" ref="G3:G11">TableDates[[#Data],[Types of Dates to Comments]]</f>
        <v>ddMMM</v>
      </c>
      <c r="H3" s="21" t="str" cm="1">
        <f t="array" ref="H3:H40">_xlfn._xlws.FILTER(TableUsers[[#Data],[Login]],TableUsers[[#Data],[Login]]&lt;&gt;"Guest")</f>
        <v>NE20119</v>
      </c>
      <c r="I3" t="s">
        <v>509</v>
      </c>
      <c r="J3" t="s">
        <v>299</v>
      </c>
      <c r="K3" s="8">
        <v>21696</v>
      </c>
      <c r="L3" t="s">
        <v>510</v>
      </c>
      <c r="M3" s="8">
        <v>27304</v>
      </c>
      <c r="N3" t="s">
        <v>511</v>
      </c>
      <c r="O3" s="8">
        <v>16796</v>
      </c>
      <c r="P3" t="s">
        <v>512</v>
      </c>
      <c r="Q3" s="8">
        <v>227024</v>
      </c>
      <c r="R3" t="s">
        <v>513</v>
      </c>
      <c r="S3" s="8">
        <v>10371573</v>
      </c>
      <c r="T3" s="21" t="str" cm="1">
        <f t="array" ref="T3:T7">_xlfn.UNIQUE(TableBusiness[[#Data],[Business Group]])</f>
        <v>PACKAGING &amp; SPECIALTY PLASTICS</v>
      </c>
      <c r="U3" t="s">
        <v>301</v>
      </c>
      <c r="V3" s="21" t="str" cm="1">
        <f t="array" ref="V3:V5">TableLanguages[[#Data],[Idiomas]]</f>
        <v>PT-BR</v>
      </c>
      <c r="W3" s="21" t="str" cm="1">
        <f t="array" ref="W3:W10">_xlfn.UNIQUE(TableUsers[[#Data],[Function]])</f>
        <v>Digital Project</v>
      </c>
      <c r="X3" t="str">
        <f t="shared" ref="X3:X8" si="0">W3</f>
        <v>Digital Project</v>
      </c>
      <c r="Y3" s="21"/>
      <c r="Z3" t="s">
        <v>295</v>
      </c>
      <c r="AA3" t="s">
        <v>514</v>
      </c>
      <c r="AC3" t="s">
        <v>305</v>
      </c>
      <c r="AD3" s="8">
        <v>5</v>
      </c>
      <c r="AE3" s="20" t="s">
        <v>515</v>
      </c>
      <c r="AF3" s="21" t="str" cm="1">
        <f t="array" ref="AF3:AF7">TableKindsOfUsers[[#Data],[Kinds of Users]]</f>
        <v>Dev</v>
      </c>
      <c r="AH3" t="s">
        <v>325</v>
      </c>
      <c r="AI3" t="s">
        <v>516</v>
      </c>
      <c r="AJ3" t="s">
        <v>289</v>
      </c>
      <c r="AK3" t="s">
        <v>517</v>
      </c>
      <c r="AL3" t="s">
        <v>518</v>
      </c>
      <c r="AN3" t="s">
        <v>289</v>
      </c>
      <c r="AO3" t="s">
        <v>519</v>
      </c>
      <c r="AP3" t="s">
        <v>520</v>
      </c>
      <c r="AQ3" t="s">
        <v>517</v>
      </c>
      <c r="AR3" t="s">
        <v>518</v>
      </c>
      <c r="AS3" t="s">
        <v>291</v>
      </c>
      <c r="AT3" t="s">
        <v>521</v>
      </c>
      <c r="AU3" t="s">
        <v>522</v>
      </c>
      <c r="AW3" t="s">
        <v>523</v>
      </c>
      <c r="AX3" t="s">
        <v>3</v>
      </c>
      <c r="AY3" t="s">
        <v>524</v>
      </c>
      <c r="AZ3" t="s">
        <v>79</v>
      </c>
      <c r="BC3" t="s">
        <v>525</v>
      </c>
      <c r="BD3" s="8" t="s">
        <v>54</v>
      </c>
      <c r="BE3" t="s">
        <v>526</v>
      </c>
      <c r="BF3" t="s">
        <v>527</v>
      </c>
      <c r="BG3" t="s">
        <v>528</v>
      </c>
      <c r="BH3" s="8" t="s">
        <v>181</v>
      </c>
      <c r="BI3" t="s">
        <v>529</v>
      </c>
      <c r="BK3" t="s">
        <v>530</v>
      </c>
      <c r="BL3" t="s">
        <v>531</v>
      </c>
      <c r="BM3" t="s">
        <v>177</v>
      </c>
      <c r="BN3" s="21"/>
      <c r="BO3" t="s">
        <v>530</v>
      </c>
      <c r="BP3" t="s">
        <v>154</v>
      </c>
      <c r="BQ3" t="s">
        <v>532</v>
      </c>
      <c r="BR3" s="21"/>
      <c r="BS3" t="s">
        <v>517</v>
      </c>
      <c r="BT3" t="s">
        <v>533</v>
      </c>
      <c r="BU3" t="s">
        <v>534</v>
      </c>
      <c r="BV3" t="s">
        <v>518</v>
      </c>
      <c r="BW3" s="21"/>
      <c r="BX3" t="s">
        <v>325</v>
      </c>
      <c r="BY3" t="s">
        <v>533</v>
      </c>
      <c r="BZ3" t="s">
        <v>534</v>
      </c>
      <c r="CA3" t="s">
        <v>518</v>
      </c>
      <c r="CB3" t="s">
        <v>535</v>
      </c>
      <c r="CD3" s="8" t="s">
        <v>518</v>
      </c>
      <c r="CE3" t="s">
        <v>1429</v>
      </c>
      <c r="CF3" s="8" t="s">
        <v>1431</v>
      </c>
      <c r="CG3" s="8" t="s">
        <v>523</v>
      </c>
      <c r="CH3" s="8" t="s">
        <v>301</v>
      </c>
      <c r="CI3" s="8" t="s">
        <v>376</v>
      </c>
      <c r="CJ3" s="8" t="s">
        <v>384</v>
      </c>
      <c r="CL3" s="8" t="s">
        <v>530</v>
      </c>
      <c r="CM3" t="s">
        <v>1482</v>
      </c>
      <c r="CN3" t="s">
        <v>1476</v>
      </c>
      <c r="CO3" t="s">
        <v>1478</v>
      </c>
      <c r="CP3" t="s">
        <v>151</v>
      </c>
      <c r="CQ3" t="s">
        <v>1740</v>
      </c>
      <c r="CR3" t="s">
        <v>1741</v>
      </c>
      <c r="CT3" s="8" t="s">
        <v>530</v>
      </c>
      <c r="CU3" t="s">
        <v>1487</v>
      </c>
    </row>
    <row r="4" spans="1:106" x14ac:dyDescent="0.35">
      <c r="A4" s="38" t="s">
        <v>496</v>
      </c>
      <c r="B4" s="38" t="s">
        <v>514</v>
      </c>
      <c r="D4" t="s">
        <v>536</v>
      </c>
      <c r="E4" s="21" t="str">
        <v>CMIR</v>
      </c>
      <c r="F4" t="s">
        <v>537</v>
      </c>
      <c r="G4" s="21" t="str">
        <v>ddmmm</v>
      </c>
      <c r="H4" s="21" t="str">
        <v>NE18814</v>
      </c>
      <c r="I4" t="s">
        <v>509</v>
      </c>
      <c r="J4" t="s">
        <v>299</v>
      </c>
      <c r="K4" s="8">
        <v>21696</v>
      </c>
      <c r="L4" t="s">
        <v>510</v>
      </c>
      <c r="M4" s="8">
        <v>27304</v>
      </c>
      <c r="N4" t="s">
        <v>511</v>
      </c>
      <c r="O4" s="8">
        <v>16796</v>
      </c>
      <c r="P4" t="s">
        <v>538</v>
      </c>
      <c r="Q4" s="8">
        <v>167820</v>
      </c>
      <c r="R4" t="s">
        <v>539</v>
      </c>
      <c r="S4" s="8">
        <v>10322510</v>
      </c>
      <c r="T4" s="21" t="str">
        <v>COATINGS &amp; PERFORMANCE MONOMERS</v>
      </c>
      <c r="U4" t="s">
        <v>384</v>
      </c>
      <c r="V4" s="21" t="str">
        <v>EN-US</v>
      </c>
      <c r="W4" s="21" t="str">
        <v>CSR</v>
      </c>
      <c r="X4" t="str">
        <f t="shared" si="0"/>
        <v>CSR</v>
      </c>
      <c r="Y4" s="21"/>
      <c r="Z4"/>
      <c r="AA4"/>
      <c r="AC4" t="s">
        <v>312</v>
      </c>
      <c r="AD4" s="8">
        <v>4</v>
      </c>
      <c r="AE4" s="20" t="s">
        <v>540</v>
      </c>
      <c r="AF4" s="21" t="str">
        <v>Manager</v>
      </c>
      <c r="AH4" t="s">
        <v>295</v>
      </c>
      <c r="AI4" t="s">
        <v>508</v>
      </c>
      <c r="AJ4" t="s">
        <v>146</v>
      </c>
      <c r="AK4" t="b">
        <v>1</v>
      </c>
      <c r="AL4" t="str">
        <f>TablePersonPermissions[[#This Row],[User]]&amp;TablePersonPermissions[[#This Row],[Authorization]]</f>
        <v>NE20119All</v>
      </c>
      <c r="AN4" t="s">
        <v>146</v>
      </c>
      <c r="AO4" t="s">
        <v>541</v>
      </c>
      <c r="AP4"/>
      <c r="AQ4" s="8">
        <v>6</v>
      </c>
      <c r="AR4" t="str">
        <f>TablePermissions[[#This Row],[Kind]]&amp;TablePermissions[[#This Row],[Name]]&amp;TablePermissions[[#This Row],[Parameter]]</f>
        <v>SheetMain</v>
      </c>
      <c r="AS4" t="s">
        <v>542</v>
      </c>
      <c r="AT4" t="s">
        <v>543</v>
      </c>
      <c r="AU4"/>
      <c r="AW4" t="s">
        <v>384</v>
      </c>
      <c r="AX4" t="s">
        <v>544</v>
      </c>
      <c r="AY4" t="s">
        <v>545</v>
      </c>
      <c r="AZ4" s="8">
        <f>COUNTIFS($AW$4:AW4,TableSpeech[[#This Row],[Language]],$AX$4:AX4,TableSpeech[[#This Row],[Function]])</f>
        <v>1</v>
      </c>
      <c r="BC4" t="s">
        <v>546</v>
      </c>
      <c r="BD4" s="8">
        <v>1</v>
      </c>
      <c r="BE4" s="8">
        <v>2</v>
      </c>
      <c r="BF4" s="8" t="s">
        <v>547</v>
      </c>
      <c r="BG4"/>
      <c r="BH4" t="s">
        <v>548</v>
      </c>
      <c r="BI4" t="s">
        <v>549</v>
      </c>
      <c r="BK4" t="s">
        <v>550</v>
      </c>
      <c r="BL4" t="s">
        <v>551</v>
      </c>
      <c r="BM4" t="s">
        <v>552</v>
      </c>
      <c r="BO4" t="s">
        <v>54</v>
      </c>
      <c r="BP4" t="s">
        <v>553</v>
      </c>
      <c r="BQ4"/>
      <c r="BS4">
        <v>5</v>
      </c>
      <c r="BT4" t="s">
        <v>554</v>
      </c>
      <c r="BU4" t="s">
        <v>555</v>
      </c>
      <c r="BV4" t="str">
        <f t="shared" ref="BV4:BV11" si="1">BS4&amp;BT4</f>
        <v>5OpeningFullWide</v>
      </c>
      <c r="BX4" t="s">
        <v>295</v>
      </c>
      <c r="BY4" t="s">
        <v>554</v>
      </c>
      <c r="BZ4" t="s">
        <v>556</v>
      </c>
      <c r="CA4" t="str">
        <f>PersonalPref[[#This Row],[User]]&amp;PersonalPref[[#This Row],[Preference]]&amp;PersonalPref[[#This Row],[Active]]</f>
        <v>NE20119OpeningFullWideFALSE</v>
      </c>
      <c r="CB4" t="b">
        <v>0</v>
      </c>
      <c r="CD4" s="8">
        <v>1</v>
      </c>
      <c r="CE4" t="s">
        <v>1430</v>
      </c>
      <c r="CF4" s="20" t="s">
        <v>1431</v>
      </c>
      <c r="CG4" s="8" t="s">
        <v>301</v>
      </c>
      <c r="CH4" s="8">
        <v>1</v>
      </c>
      <c r="CI4" s="8">
        <v>5</v>
      </c>
      <c r="CJ4" s="8">
        <v>4</v>
      </c>
      <c r="CL4" s="8">
        <v>1</v>
      </c>
      <c r="CM4">
        <v>16777215</v>
      </c>
      <c r="CN4" t="s">
        <v>1479</v>
      </c>
      <c r="CO4">
        <v>140</v>
      </c>
      <c r="CP4" t="s">
        <v>1481</v>
      </c>
      <c r="CQ4">
        <v>16777215</v>
      </c>
      <c r="CR4">
        <v>-13434648</v>
      </c>
      <c r="CT4" s="8">
        <v>1</v>
      </c>
      <c r="CU4" t="s">
        <v>1488</v>
      </c>
    </row>
    <row r="5" spans="1:106" x14ac:dyDescent="0.35">
      <c r="A5" s="38" t="s">
        <v>557</v>
      </c>
      <c r="B5" s="38" t="s">
        <v>301</v>
      </c>
      <c r="D5" t="s">
        <v>155</v>
      </c>
      <c r="E5" s="21" t="str">
        <v>History</v>
      </c>
      <c r="F5" t="s">
        <v>558</v>
      </c>
      <c r="G5" s="21" t="str">
        <v>dd/mm</v>
      </c>
      <c r="H5" s="21" t="str">
        <v>UA32503</v>
      </c>
      <c r="I5" t="s">
        <v>559</v>
      </c>
      <c r="J5" t="s">
        <v>560</v>
      </c>
      <c r="K5" s="8">
        <v>13900</v>
      </c>
      <c r="L5" t="s">
        <v>561</v>
      </c>
      <c r="M5" s="8">
        <v>9819</v>
      </c>
      <c r="N5" t="s">
        <v>562</v>
      </c>
      <c r="O5" s="8">
        <v>17092</v>
      </c>
      <c r="P5" t="s">
        <v>563</v>
      </c>
      <c r="Q5" s="8">
        <v>136186</v>
      </c>
      <c r="R5" t="s">
        <v>564</v>
      </c>
      <c r="S5" s="8">
        <v>10076376</v>
      </c>
      <c r="T5" s="21" t="str">
        <v>POLYURETHANES &amp; CONSTRUCTION CHEMICALS</v>
      </c>
      <c r="U5" t="s">
        <v>376</v>
      </c>
      <c r="V5" s="21" t="str">
        <v>ES-ES</v>
      </c>
      <c r="W5" s="21" t="str">
        <v>Material Setup</v>
      </c>
      <c r="X5" t="str">
        <f t="shared" si="0"/>
        <v>Material Setup</v>
      </c>
      <c r="Y5" s="21"/>
      <c r="AC5" t="s">
        <v>325</v>
      </c>
      <c r="AD5" s="8">
        <v>3</v>
      </c>
      <c r="AE5" s="20" t="s">
        <v>565</v>
      </c>
      <c r="AF5" s="21" t="str">
        <v>User</v>
      </c>
      <c r="AH5" t="s">
        <v>333</v>
      </c>
      <c r="AI5" t="s">
        <v>566</v>
      </c>
      <c r="AJ5" t="s">
        <v>146</v>
      </c>
      <c r="AK5" t="b">
        <v>1</v>
      </c>
      <c r="AL5" t="str">
        <f>TablePersonPermissions[[#This Row],[User]]&amp;TablePersonPermissions[[#This Row],[Authorization]]</f>
        <v>NE16858SheetMain</v>
      </c>
      <c r="AN5" t="s">
        <v>146</v>
      </c>
      <c r="AO5" t="s">
        <v>567</v>
      </c>
      <c r="AP5"/>
      <c r="AQ5" s="8">
        <v>2</v>
      </c>
      <c r="AR5" t="str">
        <f>TablePermissions[[#This Row],[Kind]]&amp;TablePermissions[[#This Row],[Name]]&amp;TablePermissions[[#This Row],[Parameter]]</f>
        <v>SheetManual</v>
      </c>
      <c r="AS5" t="s">
        <v>542</v>
      </c>
      <c r="AT5" t="s">
        <v>543</v>
      </c>
      <c r="AU5"/>
      <c r="AW5" t="s">
        <v>384</v>
      </c>
      <c r="AX5" t="s">
        <v>544</v>
      </c>
      <c r="AY5" t="s">
        <v>568</v>
      </c>
      <c r="AZ5" s="8">
        <f>COUNTIFS($AW$4:AW5,TableSpeech[[#This Row],[Language]],$AX$4:AX5,TableSpeech[[#This Row],[Function]])</f>
        <v>2</v>
      </c>
      <c r="BC5" t="s">
        <v>546</v>
      </c>
      <c r="BD5" s="8">
        <v>1</v>
      </c>
      <c r="BE5" s="8">
        <v>2</v>
      </c>
      <c r="BF5" s="8" t="s">
        <v>569</v>
      </c>
      <c r="BG5"/>
      <c r="BH5" t="s">
        <v>548</v>
      </c>
      <c r="BI5" t="s">
        <v>549</v>
      </c>
      <c r="BK5"/>
      <c r="BL5" t="s">
        <v>541</v>
      </c>
      <c r="BM5"/>
      <c r="BO5" t="s">
        <v>570</v>
      </c>
      <c r="BP5"/>
      <c r="BQ5" t="s">
        <v>175</v>
      </c>
      <c r="BS5">
        <v>4</v>
      </c>
      <c r="BT5" t="s">
        <v>554</v>
      </c>
      <c r="BU5" t="s">
        <v>571</v>
      </c>
      <c r="BV5" t="str">
        <f t="shared" si="1"/>
        <v>4OpeningFullWide</v>
      </c>
      <c r="BX5" t="s">
        <v>295</v>
      </c>
      <c r="BY5" t="s">
        <v>572</v>
      </c>
      <c r="BZ5" t="s">
        <v>573</v>
      </c>
      <c r="CA5" t="str">
        <f>PersonalPref[[#This Row],[User]]&amp;PersonalPref[[#This Row],[Preference]]&amp;PersonalPref[[#This Row],[Active]]</f>
        <v>NE20119OpeningSheetsTRUE</v>
      </c>
      <c r="CB5" t="b">
        <v>1</v>
      </c>
      <c r="CD5" s="8">
        <v>2</v>
      </c>
      <c r="CE5" t="s">
        <v>1432</v>
      </c>
      <c r="CF5" s="20" t="s">
        <v>1433</v>
      </c>
      <c r="CG5" s="8" t="s">
        <v>301</v>
      </c>
      <c r="CH5" s="8">
        <v>2</v>
      </c>
      <c r="CI5" s="8">
        <v>6</v>
      </c>
      <c r="CJ5" s="8">
        <v>7</v>
      </c>
      <c r="CL5" s="8">
        <v>2</v>
      </c>
      <c r="CM5">
        <v>16777215</v>
      </c>
      <c r="CN5" t="s">
        <v>1477</v>
      </c>
      <c r="CO5">
        <v>40</v>
      </c>
      <c r="CP5" t="s">
        <v>1481</v>
      </c>
      <c r="CQ5">
        <v>16777215</v>
      </c>
      <c r="CR5">
        <v>-13434648</v>
      </c>
      <c r="CT5" s="8">
        <v>2</v>
      </c>
      <c r="CU5" t="s">
        <v>1489</v>
      </c>
    </row>
    <row r="6" spans="1:106" x14ac:dyDescent="0.35">
      <c r="A6" s="38" t="s">
        <v>574</v>
      </c>
      <c r="B6" s="38" t="b">
        <v>0</v>
      </c>
      <c r="D6" t="s">
        <v>575</v>
      </c>
      <c r="E6" s="21" t="str">
        <v>Internal</v>
      </c>
      <c r="F6" t="s">
        <v>576</v>
      </c>
      <c r="G6" s="21" t="str">
        <v>dd/MMM</v>
      </c>
      <c r="H6" s="21" t="str">
        <v>ND94355</v>
      </c>
      <c r="I6" t="s">
        <v>559</v>
      </c>
      <c r="J6" t="s">
        <v>560</v>
      </c>
      <c r="K6" s="8">
        <v>13900</v>
      </c>
      <c r="L6" t="s">
        <v>561</v>
      </c>
      <c r="M6" s="8">
        <v>9819</v>
      </c>
      <c r="N6" t="s">
        <v>562</v>
      </c>
      <c r="O6" s="8">
        <v>17092</v>
      </c>
      <c r="P6" t="s">
        <v>577</v>
      </c>
      <c r="Q6" s="8">
        <v>440662</v>
      </c>
      <c r="R6" t="s">
        <v>578</v>
      </c>
      <c r="S6" s="8">
        <v>99068357</v>
      </c>
      <c r="T6" s="21" t="str">
        <v>CONSUMER SOLUTIONS</v>
      </c>
      <c r="W6" s="21" t="str">
        <v>CPM Support</v>
      </c>
      <c r="X6" t="str">
        <f t="shared" si="0"/>
        <v>CPM Support</v>
      </c>
      <c r="Y6" s="21" t="b">
        <v>1</v>
      </c>
      <c r="AC6" t="s">
        <v>476</v>
      </c>
      <c r="AD6" s="8">
        <v>2</v>
      </c>
      <c r="AE6" s="20" t="s">
        <v>579</v>
      </c>
      <c r="AF6" s="21" t="str">
        <v>Watcher</v>
      </c>
      <c r="AN6" t="s">
        <v>146</v>
      </c>
      <c r="AO6" t="s">
        <v>183</v>
      </c>
      <c r="AP6"/>
      <c r="AQ6" s="8">
        <v>2</v>
      </c>
      <c r="AR6" t="str">
        <f>TablePermissions[[#This Row],[Kind]]&amp;TablePermissions[[#This Row],[Name]]&amp;TablePermissions[[#This Row],[Parameter]]</f>
        <v>SheetHistórico</v>
      </c>
      <c r="AS6" t="s">
        <v>542</v>
      </c>
      <c r="AT6" t="s">
        <v>543</v>
      </c>
      <c r="AU6"/>
      <c r="AW6" t="s">
        <v>301</v>
      </c>
      <c r="AX6" t="s">
        <v>580</v>
      </c>
      <c r="AY6" t="s">
        <v>581</v>
      </c>
      <c r="AZ6" s="8">
        <f>COUNTIFS($AW$4:AW6,TableSpeech[[#This Row],[Language]],$AX$4:AX6,TableSpeech[[#This Row],[Function]])</f>
        <v>1</v>
      </c>
      <c r="BC6" t="s">
        <v>546</v>
      </c>
      <c r="BD6" s="8">
        <v>1</v>
      </c>
      <c r="BE6" s="8">
        <v>2</v>
      </c>
      <c r="BF6" s="8" t="s">
        <v>582</v>
      </c>
      <c r="BG6"/>
      <c r="BH6" t="s">
        <v>583</v>
      </c>
      <c r="BI6" t="s">
        <v>584</v>
      </c>
      <c r="BK6" t="s">
        <v>585</v>
      </c>
      <c r="BL6" t="s">
        <v>567</v>
      </c>
      <c r="BM6"/>
      <c r="BO6" t="s">
        <v>181</v>
      </c>
      <c r="BP6"/>
      <c r="BQ6" t="s">
        <v>180</v>
      </c>
      <c r="BS6">
        <v>3</v>
      </c>
      <c r="BT6" t="s">
        <v>554</v>
      </c>
      <c r="BU6" t="s">
        <v>586</v>
      </c>
      <c r="BV6" t="str">
        <f t="shared" si="1"/>
        <v>3OpeningFullWide</v>
      </c>
      <c r="CD6" s="8">
        <v>3</v>
      </c>
      <c r="CE6" t="s">
        <v>1434</v>
      </c>
      <c r="CF6" s="20" t="s">
        <v>1435</v>
      </c>
      <c r="CG6" s="8" t="s">
        <v>301</v>
      </c>
      <c r="CH6" s="8">
        <v>3</v>
      </c>
      <c r="CI6" s="8">
        <v>9</v>
      </c>
      <c r="CJ6" s="8">
        <v>8</v>
      </c>
      <c r="CL6" s="8">
        <v>3</v>
      </c>
      <c r="CM6">
        <v>16777215</v>
      </c>
      <c r="CN6" t="s">
        <v>1480</v>
      </c>
      <c r="CO6">
        <v>1</v>
      </c>
      <c r="CP6" t="s">
        <v>638</v>
      </c>
      <c r="CQ6">
        <v>16777215</v>
      </c>
      <c r="CR6">
        <v>-13434648</v>
      </c>
      <c r="CT6" s="8">
        <v>3</v>
      </c>
      <c r="CU6" t="s">
        <v>1490</v>
      </c>
    </row>
    <row r="7" spans="1:106" ht="15" thickBot="1" x14ac:dyDescent="0.4">
      <c r="A7" s="38" t="s">
        <v>587</v>
      </c>
      <c r="D7" t="s">
        <v>588</v>
      </c>
      <c r="E7" s="21" t="str">
        <v>Route</v>
      </c>
      <c r="F7" t="s">
        <v>589</v>
      </c>
      <c r="G7" s="21" t="str">
        <v>dd/mmm</v>
      </c>
      <c r="H7" s="21" t="str">
        <v>UA24156</v>
      </c>
      <c r="I7" t="s">
        <v>559</v>
      </c>
      <c r="J7" t="s">
        <v>560</v>
      </c>
      <c r="K7" s="8">
        <v>13900</v>
      </c>
      <c r="L7" t="s">
        <v>561</v>
      </c>
      <c r="M7" s="8">
        <v>9819</v>
      </c>
      <c r="N7" t="s">
        <v>562</v>
      </c>
      <c r="O7" s="8">
        <v>17092</v>
      </c>
      <c r="P7" t="s">
        <v>590</v>
      </c>
      <c r="Q7" s="8">
        <v>136319</v>
      </c>
      <c r="R7" t="s">
        <v>591</v>
      </c>
      <c r="S7" s="8">
        <v>10079156</v>
      </c>
      <c r="T7" s="21" t="str">
        <v>INDUSTRIAL SOLUTIONS</v>
      </c>
      <c r="W7" s="21" t="str">
        <v>DCC Support</v>
      </c>
      <c r="X7" t="str">
        <f t="shared" si="0"/>
        <v>DCC Support</v>
      </c>
      <c r="Y7" s="21"/>
      <c r="AC7" t="s">
        <v>364</v>
      </c>
      <c r="AD7" s="8">
        <v>1</v>
      </c>
      <c r="AE7" s="20" t="s">
        <v>592</v>
      </c>
      <c r="AF7" s="21" t="str">
        <v>Non-Authorized</v>
      </c>
      <c r="AH7" s="21"/>
      <c r="AI7" s="21"/>
      <c r="AJ7" s="21"/>
      <c r="AK7" s="21"/>
      <c r="AL7" s="21"/>
      <c r="AN7" t="s">
        <v>146</v>
      </c>
      <c r="AO7" t="s">
        <v>593</v>
      </c>
      <c r="AP7"/>
      <c r="AQ7" s="8">
        <v>4</v>
      </c>
      <c r="AR7" t="str">
        <f>TablePermissions[[#This Row],[Kind]]&amp;TablePermissions[[#This Row],[Name]]&amp;TablePermissions[[#This Row],[Parameter]]</f>
        <v>SheetPresets</v>
      </c>
      <c r="AS7" t="s">
        <v>542</v>
      </c>
      <c r="AT7" t="s">
        <v>543</v>
      </c>
      <c r="AU7"/>
      <c r="AW7" t="s">
        <v>301</v>
      </c>
      <c r="AX7" t="s">
        <v>580</v>
      </c>
      <c r="AY7" t="s">
        <v>594</v>
      </c>
      <c r="AZ7" s="8">
        <f>COUNTIFS($AW$4:AW7,TableSpeech[[#This Row],[Language]],$AX$4:AX7,TableSpeech[[#This Row],[Function]])</f>
        <v>2</v>
      </c>
      <c r="BC7" t="s">
        <v>546</v>
      </c>
      <c r="BD7" s="8">
        <v>1</v>
      </c>
      <c r="BE7" s="8">
        <v>2</v>
      </c>
      <c r="BF7" s="8" t="s">
        <v>595</v>
      </c>
      <c r="BG7"/>
      <c r="BH7" t="s">
        <v>583</v>
      </c>
      <c r="BI7" t="s">
        <v>584</v>
      </c>
      <c r="BK7"/>
      <c r="BL7" t="s">
        <v>593</v>
      </c>
      <c r="BM7"/>
      <c r="BS7">
        <v>2</v>
      </c>
      <c r="BT7" t="s">
        <v>554</v>
      </c>
      <c r="BU7" t="s">
        <v>596</v>
      </c>
      <c r="BV7" t="str">
        <f t="shared" si="1"/>
        <v>2OpeningFullWide</v>
      </c>
      <c r="CD7" s="8">
        <v>4</v>
      </c>
      <c r="CE7" t="s">
        <v>1436</v>
      </c>
      <c r="CF7" s="20" t="s">
        <v>1431</v>
      </c>
      <c r="CG7" s="8" t="s">
        <v>384</v>
      </c>
      <c r="CH7" s="8">
        <v>1</v>
      </c>
      <c r="CI7" s="8">
        <v>5</v>
      </c>
      <c r="CJ7" s="8">
        <v>4</v>
      </c>
      <c r="CL7" s="8">
        <v>4</v>
      </c>
      <c r="CM7">
        <v>16777215</v>
      </c>
      <c r="CN7" t="s">
        <v>1483</v>
      </c>
      <c r="CO7">
        <v>1</v>
      </c>
      <c r="CP7" t="s">
        <v>638</v>
      </c>
      <c r="CQ7">
        <v>16777215</v>
      </c>
      <c r="CR7">
        <v>-13434648</v>
      </c>
      <c r="CT7" s="8">
        <v>4</v>
      </c>
      <c r="CU7" t="s">
        <v>1491</v>
      </c>
    </row>
    <row r="8" spans="1:106" ht="15" thickBot="1" x14ac:dyDescent="0.4">
      <c r="A8" s="50" t="s">
        <v>597</v>
      </c>
      <c r="D8" t="s">
        <v>598</v>
      </c>
      <c r="E8" s="21" t="str">
        <v>Shared</v>
      </c>
      <c r="F8" t="s">
        <v>599</v>
      </c>
      <c r="G8" s="21" t="str">
        <v>mm/dd</v>
      </c>
      <c r="H8" s="21" t="str">
        <v>NE16858</v>
      </c>
      <c r="I8" t="s">
        <v>559</v>
      </c>
      <c r="J8" t="s">
        <v>560</v>
      </c>
      <c r="K8" s="8">
        <v>13900</v>
      </c>
      <c r="L8" t="s">
        <v>561</v>
      </c>
      <c r="M8" s="8">
        <v>9819</v>
      </c>
      <c r="N8" t="s">
        <v>562</v>
      </c>
      <c r="O8" s="8">
        <v>17092</v>
      </c>
      <c r="P8" t="s">
        <v>600</v>
      </c>
      <c r="Q8" s="8">
        <v>136186</v>
      </c>
      <c r="R8" t="s">
        <v>564</v>
      </c>
      <c r="S8" s="8">
        <v>10259625</v>
      </c>
      <c r="W8" s="21" t="str">
        <v>Field Seller</v>
      </c>
      <c r="X8" t="str">
        <f t="shared" si="0"/>
        <v>Field Seller</v>
      </c>
      <c r="Y8" s="21"/>
      <c r="AH8" s="21"/>
      <c r="AI8" s="21"/>
      <c r="AJ8" s="21"/>
      <c r="AK8" s="21"/>
      <c r="AL8" s="21"/>
      <c r="AN8" t="s">
        <v>146</v>
      </c>
      <c r="AO8" t="s">
        <v>601</v>
      </c>
      <c r="AP8"/>
      <c r="AQ8" s="8">
        <v>4</v>
      </c>
      <c r="AR8" t="str">
        <f>TablePermissions[[#This Row],[Kind]]&amp;TablePermissions[[#This Row],[Name]]&amp;TablePermissions[[#This Row],[Parameter]]</f>
        <v>SheetWorksheets</v>
      </c>
      <c r="AS8" t="s">
        <v>542</v>
      </c>
      <c r="AT8" t="s">
        <v>543</v>
      </c>
      <c r="AU8"/>
      <c r="AW8" t="s">
        <v>301</v>
      </c>
      <c r="AX8" t="s">
        <v>580</v>
      </c>
      <c r="AY8" t="s">
        <v>602</v>
      </c>
      <c r="AZ8" s="8">
        <f>COUNTIFS($AW$4:AW8,TableSpeech[[#This Row],[Language]],$AX$4:AX8,TableSpeech[[#This Row],[Function]])</f>
        <v>3</v>
      </c>
      <c r="BC8" t="s">
        <v>603</v>
      </c>
      <c r="BD8" s="8">
        <v>2</v>
      </c>
      <c r="BE8" s="8">
        <v>1</v>
      </c>
      <c r="BF8" s="8" t="s">
        <v>595</v>
      </c>
      <c r="BG8"/>
      <c r="BH8" t="s">
        <v>604</v>
      </c>
      <c r="BI8"/>
      <c r="BK8"/>
      <c r="BL8" t="s">
        <v>183</v>
      </c>
      <c r="BM8"/>
      <c r="BS8">
        <v>5</v>
      </c>
      <c r="BT8" t="s">
        <v>572</v>
      </c>
      <c r="BU8" t="s">
        <v>605</v>
      </c>
      <c r="BV8" t="str">
        <f t="shared" si="1"/>
        <v>5OpeningSheets</v>
      </c>
      <c r="CD8" s="8">
        <v>5</v>
      </c>
      <c r="CE8" t="s">
        <v>1437</v>
      </c>
      <c r="CF8" s="20" t="s">
        <v>1431</v>
      </c>
      <c r="CG8" s="8" t="s">
        <v>376</v>
      </c>
      <c r="CH8" s="8">
        <v>1</v>
      </c>
      <c r="CI8" s="8">
        <v>5</v>
      </c>
      <c r="CJ8" s="8">
        <v>4</v>
      </c>
      <c r="CL8" s="8">
        <v>5</v>
      </c>
      <c r="CM8">
        <v>3342568</v>
      </c>
      <c r="CN8" t="s">
        <v>1706</v>
      </c>
      <c r="CO8">
        <v>120</v>
      </c>
      <c r="CP8" t="s">
        <v>1481</v>
      </c>
      <c r="CQ8">
        <v>16777215</v>
      </c>
      <c r="CR8">
        <v>-13434648</v>
      </c>
      <c r="CT8" s="8">
        <v>5</v>
      </c>
      <c r="CU8" t="s">
        <v>1492</v>
      </c>
    </row>
    <row r="9" spans="1:106" ht="15" thickBot="1" x14ac:dyDescent="0.4">
      <c r="A9" s="50" t="s">
        <v>606</v>
      </c>
      <c r="F9" t="s">
        <v>607</v>
      </c>
      <c r="G9" s="21" t="str">
        <v>MMMdd</v>
      </c>
      <c r="H9" s="21" t="str">
        <v>ND88085</v>
      </c>
      <c r="I9" t="s">
        <v>559</v>
      </c>
      <c r="J9" t="s">
        <v>560</v>
      </c>
      <c r="K9" s="8">
        <v>13900</v>
      </c>
      <c r="L9" t="s">
        <v>561</v>
      </c>
      <c r="M9" s="8">
        <v>9819</v>
      </c>
      <c r="N9" t="s">
        <v>562</v>
      </c>
      <c r="O9" s="8">
        <v>17092</v>
      </c>
      <c r="P9" t="s">
        <v>608</v>
      </c>
      <c r="Q9" s="8">
        <v>137094</v>
      </c>
      <c r="R9" t="s">
        <v>609</v>
      </c>
      <c r="S9" s="8">
        <v>10081287</v>
      </c>
      <c r="W9" s="21" t="str">
        <v>Guest</v>
      </c>
      <c r="AH9" s="21"/>
      <c r="AI9" s="21"/>
      <c r="AJ9" s="21"/>
      <c r="AK9" s="21"/>
      <c r="AL9" s="21"/>
      <c r="AN9" t="s">
        <v>146</v>
      </c>
      <c r="AO9" t="s">
        <v>610</v>
      </c>
      <c r="AP9"/>
      <c r="AQ9" s="8">
        <v>5</v>
      </c>
      <c r="AR9" t="str">
        <f>TablePermissions[[#This Row],[Kind]]&amp;TablePermissions[[#This Row],[Name]]&amp;TablePermissions[[#This Row],[Parameter]]</f>
        <v>SheetSettings</v>
      </c>
      <c r="AS9" t="s">
        <v>542</v>
      </c>
      <c r="AT9" t="s">
        <v>543</v>
      </c>
      <c r="AU9"/>
      <c r="AW9" t="s">
        <v>301</v>
      </c>
      <c r="AX9" t="s">
        <v>580</v>
      </c>
      <c r="AY9" t="s">
        <v>611</v>
      </c>
      <c r="AZ9" s="8">
        <f>COUNTIFS($AW$4:AW9,TableSpeech[[#This Row],[Language]],$AX$4:AX9,TableSpeech[[#This Row],[Function]])</f>
        <v>4</v>
      </c>
      <c r="BC9" t="s">
        <v>603</v>
      </c>
      <c r="BD9" s="8">
        <v>2</v>
      </c>
      <c r="BE9" s="8">
        <v>1</v>
      </c>
      <c r="BF9" s="8" t="s">
        <v>612</v>
      </c>
      <c r="BG9"/>
      <c r="BH9" t="s">
        <v>604</v>
      </c>
      <c r="BI9"/>
      <c r="BK9"/>
      <c r="BL9" t="s">
        <v>601</v>
      </c>
      <c r="BM9"/>
      <c r="BQ9" s="42"/>
      <c r="BS9">
        <v>4</v>
      </c>
      <c r="BT9" t="s">
        <v>572</v>
      </c>
      <c r="BU9" t="s">
        <v>613</v>
      </c>
      <c r="BV9" t="str">
        <f t="shared" si="1"/>
        <v>4OpeningSheets</v>
      </c>
      <c r="CD9" s="8">
        <v>6</v>
      </c>
      <c r="CE9" t="s">
        <v>1438</v>
      </c>
      <c r="CF9" s="20" t="s">
        <v>1433</v>
      </c>
      <c r="CG9" s="8" t="s">
        <v>376</v>
      </c>
      <c r="CH9" s="8">
        <v>2</v>
      </c>
      <c r="CI9" s="8">
        <v>6</v>
      </c>
      <c r="CJ9" s="8">
        <v>7</v>
      </c>
      <c r="CL9" s="8">
        <v>6</v>
      </c>
      <c r="CM9">
        <v>0</v>
      </c>
      <c r="CN9" t="s">
        <v>1713</v>
      </c>
      <c r="CO9">
        <v>60</v>
      </c>
      <c r="CP9" t="s">
        <v>1481</v>
      </c>
      <c r="CQ9">
        <v>16777215</v>
      </c>
      <c r="CR9">
        <v>-13434648</v>
      </c>
      <c r="CT9" s="8">
        <v>6</v>
      </c>
      <c r="CU9" t="s">
        <v>1493</v>
      </c>
    </row>
    <row r="10" spans="1:106" ht="15" thickBot="1" x14ac:dyDescent="0.4">
      <c r="A10" s="50" t="s">
        <v>614</v>
      </c>
      <c r="F10" t="s">
        <v>615</v>
      </c>
      <c r="G10" s="21" t="str">
        <v>mmmdd</v>
      </c>
      <c r="H10" s="21" t="str">
        <v>UA27523</v>
      </c>
      <c r="I10" t="s">
        <v>559</v>
      </c>
      <c r="J10" t="s">
        <v>560</v>
      </c>
      <c r="K10" s="8">
        <v>13900</v>
      </c>
      <c r="L10" t="s">
        <v>561</v>
      </c>
      <c r="M10" s="8">
        <v>9819</v>
      </c>
      <c r="N10" t="s">
        <v>562</v>
      </c>
      <c r="O10" s="8">
        <v>17092</v>
      </c>
      <c r="P10" t="s">
        <v>616</v>
      </c>
      <c r="Q10" s="8">
        <v>428457</v>
      </c>
      <c r="R10" t="s">
        <v>617</v>
      </c>
      <c r="S10" s="8">
        <v>11136291</v>
      </c>
      <c r="W10" s="21" t="str">
        <v>Intern</v>
      </c>
      <c r="Z10" s="21"/>
      <c r="AH10" s="21"/>
      <c r="AI10" s="21"/>
      <c r="AJ10" s="21"/>
      <c r="AK10" s="21"/>
      <c r="AL10" s="21"/>
      <c r="AN10" t="s">
        <v>146</v>
      </c>
      <c r="AO10" t="s">
        <v>618</v>
      </c>
      <c r="AP10"/>
      <c r="AQ10" s="8">
        <v>4</v>
      </c>
      <c r="AR10" t="str">
        <f>TablePermissions[[#This Row],[Kind]]&amp;TablePermissions[[#This Row],[Name]]&amp;TablePermissions[[#This Row],[Parameter]]</f>
        <v>SheetUsers</v>
      </c>
      <c r="AS10" t="s">
        <v>542</v>
      </c>
      <c r="AT10" t="s">
        <v>543</v>
      </c>
      <c r="AU10"/>
      <c r="AW10" t="s">
        <v>301</v>
      </c>
      <c r="AX10" t="s">
        <v>580</v>
      </c>
      <c r="AY10" t="s">
        <v>619</v>
      </c>
      <c r="AZ10" s="8">
        <f>COUNTIFS($AW$4:AW10,TableSpeech[[#This Row],[Language]],$AX$4:AX10,TableSpeech[[#This Row],[Function]])</f>
        <v>5</v>
      </c>
      <c r="BC10" t="s">
        <v>620</v>
      </c>
      <c r="BD10" s="8">
        <v>2</v>
      </c>
      <c r="BE10" s="8">
        <v>2</v>
      </c>
      <c r="BF10" s="8" t="s">
        <v>595</v>
      </c>
      <c r="BG10"/>
      <c r="BH10" t="s">
        <v>604</v>
      </c>
      <c r="BI10"/>
      <c r="BK10"/>
      <c r="BL10" t="s">
        <v>610</v>
      </c>
      <c r="BM10"/>
      <c r="BQ10" s="42"/>
      <c r="BS10">
        <v>3</v>
      </c>
      <c r="BT10" t="s">
        <v>572</v>
      </c>
      <c r="BU10" t="s">
        <v>621</v>
      </c>
      <c r="BV10" t="str">
        <f t="shared" si="1"/>
        <v>3OpeningSheets</v>
      </c>
      <c r="CD10" s="8">
        <v>7</v>
      </c>
      <c r="CE10" t="s">
        <v>1439</v>
      </c>
      <c r="CF10" s="20" t="s">
        <v>1433</v>
      </c>
      <c r="CG10" s="8" t="s">
        <v>384</v>
      </c>
      <c r="CH10" s="8">
        <v>2</v>
      </c>
      <c r="CI10" s="8">
        <v>6</v>
      </c>
      <c r="CJ10" s="8">
        <v>7</v>
      </c>
      <c r="CL10" s="8">
        <v>7</v>
      </c>
      <c r="CM10">
        <v>0</v>
      </c>
      <c r="CN10" t="s">
        <v>1714</v>
      </c>
      <c r="CO10">
        <v>40</v>
      </c>
      <c r="CP10" t="s">
        <v>1481</v>
      </c>
      <c r="CQ10">
        <v>16777215</v>
      </c>
      <c r="CR10">
        <v>-13434648</v>
      </c>
      <c r="CS10" s="21"/>
      <c r="CT10" s="8">
        <v>7</v>
      </c>
      <c r="CU10" t="s">
        <v>1494</v>
      </c>
      <c r="CV10" s="21"/>
      <c r="CW10" s="21"/>
      <c r="CX10" s="21"/>
      <c r="CY10" s="21"/>
      <c r="CZ10" s="21"/>
      <c r="DA10" s="21"/>
      <c r="DB10" s="21"/>
    </row>
    <row r="11" spans="1:106" ht="15" thickBot="1" x14ac:dyDescent="0.4">
      <c r="A11" s="52" t="s">
        <v>622</v>
      </c>
      <c r="B11" s="38" t="b">
        <v>1</v>
      </c>
      <c r="F11" t="s">
        <v>623</v>
      </c>
      <c r="G11" s="21" t="str">
        <v>MMM/dd</v>
      </c>
      <c r="H11" s="21" t="str">
        <v>UB07537</v>
      </c>
      <c r="I11" t="s">
        <v>559</v>
      </c>
      <c r="J11" t="s">
        <v>560</v>
      </c>
      <c r="K11" s="8">
        <v>13900</v>
      </c>
      <c r="L11" t="s">
        <v>561</v>
      </c>
      <c r="M11" s="8">
        <v>9819</v>
      </c>
      <c r="N11" t="s">
        <v>562</v>
      </c>
      <c r="O11" s="8">
        <v>17092</v>
      </c>
      <c r="P11" t="s">
        <v>624</v>
      </c>
      <c r="Q11" s="8">
        <v>136937</v>
      </c>
      <c r="R11" t="s">
        <v>625</v>
      </c>
      <c r="S11" s="8">
        <v>11079303</v>
      </c>
      <c r="Z11" s="21"/>
      <c r="AH11" s="21"/>
      <c r="AI11" s="21"/>
      <c r="AJ11" s="21"/>
      <c r="AK11" s="21"/>
      <c r="AL11" s="21"/>
      <c r="AN11" t="s">
        <v>146</v>
      </c>
      <c r="AO11" t="s">
        <v>626</v>
      </c>
      <c r="AP11"/>
      <c r="AQ11" s="8">
        <v>5</v>
      </c>
      <c r="AR11" t="str">
        <f>TablePermissions[[#This Row],[Kind]]&amp;TablePermissions[[#This Row],[Name]]&amp;TablePermissions[[#This Row],[Parameter]]</f>
        <v>SheetLists</v>
      </c>
      <c r="AS11" t="s">
        <v>542</v>
      </c>
      <c r="AT11" t="s">
        <v>543</v>
      </c>
      <c r="AU11"/>
      <c r="AW11" t="s">
        <v>301</v>
      </c>
      <c r="AX11" t="s">
        <v>580</v>
      </c>
      <c r="AY11" t="s">
        <v>627</v>
      </c>
      <c r="AZ11" s="8">
        <f>COUNTIFS($AW$4:AW11,TableSpeech[[#This Row],[Language]],$AX$4:AX11,TableSpeech[[#This Row],[Function]])</f>
        <v>6</v>
      </c>
      <c r="BC11" t="s">
        <v>620</v>
      </c>
      <c r="BD11" s="8">
        <v>2</v>
      </c>
      <c r="BE11" s="8">
        <v>2</v>
      </c>
      <c r="BF11" s="8" t="s">
        <v>612</v>
      </c>
      <c r="BG11"/>
      <c r="BH11" t="s">
        <v>604</v>
      </c>
      <c r="BI11"/>
      <c r="BK11"/>
      <c r="BL11" t="s">
        <v>618</v>
      </c>
      <c r="BM11"/>
      <c r="BQ11" s="42"/>
      <c r="BS11">
        <v>2</v>
      </c>
      <c r="BT11" t="s">
        <v>572</v>
      </c>
      <c r="BU11" t="s">
        <v>621</v>
      </c>
      <c r="BV11" t="str">
        <f t="shared" si="1"/>
        <v>2OpeningSheets</v>
      </c>
      <c r="CC11" s="21"/>
      <c r="CD11" s="8">
        <v>8</v>
      </c>
      <c r="CE11" t="s">
        <v>1440</v>
      </c>
      <c r="CF11" s="20" t="s">
        <v>1435</v>
      </c>
      <c r="CG11" s="8" t="s">
        <v>384</v>
      </c>
      <c r="CH11" s="8">
        <v>3</v>
      </c>
      <c r="CI11" s="8">
        <v>9</v>
      </c>
      <c r="CJ11" s="8">
        <v>8</v>
      </c>
      <c r="CL11" s="8">
        <v>8</v>
      </c>
      <c r="CM11">
        <v>0</v>
      </c>
      <c r="CN11" t="s">
        <v>1715</v>
      </c>
      <c r="CO11">
        <v>1</v>
      </c>
      <c r="CP11" t="s">
        <v>638</v>
      </c>
      <c r="CQ11">
        <v>16777215</v>
      </c>
      <c r="CR11">
        <v>-13434648</v>
      </c>
      <c r="CS11" s="21"/>
      <c r="CT11" s="8">
        <v>8</v>
      </c>
      <c r="CU11" t="s">
        <v>1495</v>
      </c>
      <c r="CV11" s="21"/>
      <c r="CW11" s="21"/>
      <c r="CX11" s="21"/>
      <c r="CY11" s="21"/>
      <c r="CZ11" s="21"/>
      <c r="DA11" s="21"/>
      <c r="DB11" s="21"/>
    </row>
    <row r="12" spans="1:106" x14ac:dyDescent="0.35">
      <c r="A12" s="49" t="s">
        <v>628</v>
      </c>
      <c r="B12" s="21" t="str" cm="1">
        <f t="array" ref="B12">IFERROR(_xlfn.TEXTJOIN("/",TRUE,_xlfn._xlws.FILTER(TableCodes[Codes],LEN(TableCodes[Codes])&lt;&gt;LEN(SUBSTITUTE(TableCodes[Codes],UPPER($B$13),"")))),"")</f>
        <v/>
      </c>
      <c r="H12" s="21" t="str">
        <v>U759722</v>
      </c>
      <c r="I12" t="s">
        <v>559</v>
      </c>
      <c r="J12" t="s">
        <v>560</v>
      </c>
      <c r="K12" s="8">
        <v>13900</v>
      </c>
      <c r="L12" t="s">
        <v>561</v>
      </c>
      <c r="M12" s="8">
        <v>9819</v>
      </c>
      <c r="N12" t="s">
        <v>562</v>
      </c>
      <c r="O12" s="8">
        <v>17092</v>
      </c>
      <c r="P12" t="s">
        <v>608</v>
      </c>
      <c r="Q12" s="8">
        <v>137094</v>
      </c>
      <c r="R12" t="s">
        <v>609</v>
      </c>
      <c r="S12" s="8">
        <v>11103556</v>
      </c>
      <c r="AH12" s="21"/>
      <c r="AI12" s="21"/>
      <c r="AJ12" s="21"/>
      <c r="AK12" s="21"/>
      <c r="AL12" s="21"/>
      <c r="AN12" t="s">
        <v>146</v>
      </c>
      <c r="AO12" t="s">
        <v>629</v>
      </c>
      <c r="AP12"/>
      <c r="AQ12" s="8">
        <v>5</v>
      </c>
      <c r="AR12" t="str">
        <f>TablePermissions[[#This Row],[Kind]]&amp;TablePermissions[[#This Row],[Name]]&amp;TablePermissions[[#This Row],[Parameter]]</f>
        <v>SheetFilter</v>
      </c>
      <c r="AS12" t="s">
        <v>542</v>
      </c>
      <c r="AT12" t="s">
        <v>543</v>
      </c>
      <c r="AU12"/>
      <c r="AW12" t="s">
        <v>301</v>
      </c>
      <c r="AX12" t="s">
        <v>580</v>
      </c>
      <c r="AY12" t="s">
        <v>630</v>
      </c>
      <c r="AZ12" s="8">
        <f>COUNTIFS($AW$4:AW12,TableSpeech[[#This Row],[Language]],$AX$4:AX12,TableSpeech[[#This Row],[Function]])</f>
        <v>7</v>
      </c>
      <c r="BC12" t="s">
        <v>631</v>
      </c>
      <c r="BD12" s="8">
        <v>2</v>
      </c>
      <c r="BE12" s="8">
        <v>3</v>
      </c>
      <c r="BF12" s="8" t="s">
        <v>595</v>
      </c>
      <c r="BG12"/>
      <c r="BH12" t="s">
        <v>604</v>
      </c>
      <c r="BI12"/>
      <c r="BK12"/>
      <c r="BL12" t="s">
        <v>626</v>
      </c>
      <c r="BM12"/>
      <c r="BQ12" s="42"/>
      <c r="CD12" s="8">
        <v>9</v>
      </c>
      <c r="CE12" t="s">
        <v>1441</v>
      </c>
      <c r="CF12" s="20" t="s">
        <v>1435</v>
      </c>
      <c r="CG12" s="8" t="s">
        <v>376</v>
      </c>
      <c r="CH12" s="8">
        <v>3</v>
      </c>
      <c r="CI12" s="8">
        <v>9</v>
      </c>
      <c r="CJ12" s="8">
        <v>8</v>
      </c>
      <c r="CL12" s="8">
        <v>9</v>
      </c>
      <c r="CM12">
        <v>0</v>
      </c>
      <c r="CN12" t="s">
        <v>1716</v>
      </c>
      <c r="CO12">
        <v>40</v>
      </c>
      <c r="CP12" t="s">
        <v>1481</v>
      </c>
      <c r="CQ12">
        <v>16777215</v>
      </c>
      <c r="CR12">
        <v>-13434648</v>
      </c>
      <c r="CS12" s="21"/>
      <c r="CT12" s="8">
        <v>9</v>
      </c>
      <c r="CU12" t="s">
        <v>1496</v>
      </c>
      <c r="CV12" s="21"/>
      <c r="CW12" s="21"/>
      <c r="CX12" s="21"/>
      <c r="CY12" s="21"/>
      <c r="CZ12" s="21"/>
      <c r="DA12" s="21"/>
      <c r="DB12" s="21"/>
    </row>
    <row r="13" spans="1:106" x14ac:dyDescent="0.35">
      <c r="A13" s="38" t="s">
        <v>632</v>
      </c>
      <c r="B13" s="38" t="s">
        <v>633</v>
      </c>
      <c r="H13" s="21" t="str">
        <v>UB06851</v>
      </c>
      <c r="I13" t="s">
        <v>559</v>
      </c>
      <c r="J13" t="s">
        <v>560</v>
      </c>
      <c r="K13" s="8">
        <v>13900</v>
      </c>
      <c r="L13" t="s">
        <v>561</v>
      </c>
      <c r="M13" s="8">
        <v>9819</v>
      </c>
      <c r="N13" t="s">
        <v>562</v>
      </c>
      <c r="O13" s="8">
        <v>17092</v>
      </c>
      <c r="P13" t="s">
        <v>616</v>
      </c>
      <c r="Q13" s="8">
        <v>428457</v>
      </c>
      <c r="R13" t="s">
        <v>617</v>
      </c>
      <c r="S13" s="8">
        <v>99103234</v>
      </c>
      <c r="AH13" s="21"/>
      <c r="AI13" s="21"/>
      <c r="AJ13" s="21"/>
      <c r="AK13" s="21"/>
      <c r="AL13" s="21"/>
      <c r="AN13" t="s">
        <v>146</v>
      </c>
      <c r="AO13" t="s">
        <v>1425</v>
      </c>
      <c r="AP13"/>
      <c r="AQ13" s="8">
        <v>4</v>
      </c>
      <c r="AR13" t="str">
        <f>TablePermissions[[#This Row],[Kind]]&amp;TablePermissions[[#This Row],[Name]]&amp;TablePermissions[[#This Row],[Parameter]]</f>
        <v>SheetMails</v>
      </c>
      <c r="AS13" t="s">
        <v>542</v>
      </c>
      <c r="AT13" t="s">
        <v>543</v>
      </c>
      <c r="AU13"/>
      <c r="AW13" t="s">
        <v>301</v>
      </c>
      <c r="AX13" t="s">
        <v>580</v>
      </c>
      <c r="AY13" t="s">
        <v>635</v>
      </c>
      <c r="AZ13" s="8">
        <f>COUNTIFS($AW$4:AW13,TableSpeech[[#This Row],[Language]],$AX$4:AX13,TableSpeech[[#This Row],[Function]])</f>
        <v>8</v>
      </c>
      <c r="BC13" t="s">
        <v>631</v>
      </c>
      <c r="BD13" s="8">
        <v>2</v>
      </c>
      <c r="BE13" s="8">
        <v>3</v>
      </c>
      <c r="BF13" s="8" t="s">
        <v>612</v>
      </c>
      <c r="BG13"/>
      <c r="BH13" t="s">
        <v>604</v>
      </c>
      <c r="BI13"/>
      <c r="BK13"/>
      <c r="BL13" t="s">
        <v>634</v>
      </c>
      <c r="BM13"/>
      <c r="BQ13" s="42"/>
      <c r="CC13" s="21"/>
      <c r="CD13" s="8">
        <v>10</v>
      </c>
      <c r="CE13" t="s">
        <v>1445</v>
      </c>
      <c r="CF13" s="20" t="s">
        <v>1448</v>
      </c>
      <c r="CG13" s="8" t="s">
        <v>301</v>
      </c>
      <c r="CH13" s="8">
        <v>10</v>
      </c>
      <c r="CI13" s="8">
        <v>12</v>
      </c>
      <c r="CJ13" s="8">
        <v>11</v>
      </c>
      <c r="CL13" s="8">
        <v>10</v>
      </c>
      <c r="CM13">
        <v>0</v>
      </c>
      <c r="CN13" t="s">
        <v>1717</v>
      </c>
      <c r="CO13">
        <v>40</v>
      </c>
      <c r="CP13" t="s">
        <v>1481</v>
      </c>
      <c r="CQ13">
        <v>16777215</v>
      </c>
      <c r="CR13">
        <v>-13434648</v>
      </c>
      <c r="CS13" s="21"/>
      <c r="CT13" s="8">
        <v>10</v>
      </c>
      <c r="CU13" t="s">
        <v>1497</v>
      </c>
      <c r="CV13" s="21"/>
      <c r="CW13" s="21"/>
      <c r="CX13" s="21"/>
      <c r="CY13" s="21"/>
      <c r="CZ13" s="21"/>
      <c r="DA13" s="21"/>
      <c r="DB13" s="21"/>
    </row>
    <row r="14" spans="1:106" x14ac:dyDescent="0.35">
      <c r="A14" s="38" t="s">
        <v>636</v>
      </c>
      <c r="B14" s="38" t="s">
        <v>637</v>
      </c>
      <c r="H14" s="21" t="str">
        <v>U550978</v>
      </c>
      <c r="I14" t="s">
        <v>559</v>
      </c>
      <c r="J14" t="s">
        <v>560</v>
      </c>
      <c r="K14" s="8">
        <v>13900</v>
      </c>
      <c r="L14" t="s">
        <v>561</v>
      </c>
      <c r="M14" s="8">
        <v>9819</v>
      </c>
      <c r="N14" t="s">
        <v>562</v>
      </c>
      <c r="O14" s="8">
        <v>17092</v>
      </c>
      <c r="P14" t="s">
        <v>590</v>
      </c>
      <c r="Q14" s="8">
        <v>136319</v>
      </c>
      <c r="R14" t="s">
        <v>591</v>
      </c>
      <c r="S14" s="8">
        <v>355895</v>
      </c>
      <c r="AH14" s="21"/>
      <c r="AI14" s="21"/>
      <c r="AJ14" s="21"/>
      <c r="AK14" s="21"/>
      <c r="AL14" s="21"/>
      <c r="AN14" t="s">
        <v>146</v>
      </c>
      <c r="AO14" t="s">
        <v>634</v>
      </c>
      <c r="AP14"/>
      <c r="AQ14" s="8">
        <v>4</v>
      </c>
      <c r="AR14" t="str">
        <f>TablePermissions[[#This Row],[Kind]]&amp;TablePermissions[[#This Row],[Name]]&amp;TablePermissions[[#This Row],[Parameter]]</f>
        <v>SheetLinks</v>
      </c>
      <c r="AS14" t="s">
        <v>542</v>
      </c>
      <c r="AT14" t="s">
        <v>543</v>
      </c>
      <c r="AU14"/>
      <c r="AW14" t="s">
        <v>301</v>
      </c>
      <c r="AX14" t="s">
        <v>580</v>
      </c>
      <c r="AY14" t="s">
        <v>641</v>
      </c>
      <c r="AZ14" s="8">
        <f>COUNTIFS($AW$4:AW14,TableSpeech[[#This Row],[Language]],$AX$4:AX14,TableSpeech[[#This Row],[Function]])</f>
        <v>9</v>
      </c>
      <c r="BC14" t="s">
        <v>642</v>
      </c>
      <c r="BD14" s="8">
        <v>3</v>
      </c>
      <c r="BE14" s="8"/>
      <c r="BF14" s="8"/>
      <c r="BG14"/>
      <c r="BH14"/>
      <c r="BI14"/>
      <c r="BK14"/>
      <c r="BL14" t="s">
        <v>629</v>
      </c>
      <c r="BM14"/>
      <c r="BQ14" s="42"/>
      <c r="CB14" s="21"/>
      <c r="CD14" s="8">
        <v>11</v>
      </c>
      <c r="CE14" t="s">
        <v>1447</v>
      </c>
      <c r="CF14" s="20" t="s">
        <v>1448</v>
      </c>
      <c r="CG14" s="8" t="s">
        <v>384</v>
      </c>
      <c r="CH14" s="8">
        <v>10</v>
      </c>
      <c r="CI14" s="8">
        <v>12</v>
      </c>
      <c r="CJ14" s="8">
        <v>11</v>
      </c>
      <c r="CL14" s="8">
        <v>11</v>
      </c>
      <c r="CM14">
        <v>0</v>
      </c>
      <c r="CN14" t="s">
        <v>1718</v>
      </c>
      <c r="CO14">
        <v>40</v>
      </c>
      <c r="CP14" t="s">
        <v>1481</v>
      </c>
      <c r="CQ14">
        <v>16777215</v>
      </c>
      <c r="CR14">
        <v>-13434648</v>
      </c>
      <c r="CS14" s="21"/>
      <c r="CT14" s="8">
        <v>11</v>
      </c>
      <c r="CU14" t="s">
        <v>1694</v>
      </c>
      <c r="CV14" s="21"/>
      <c r="CW14" s="21"/>
      <c r="CX14" s="21"/>
      <c r="CY14" s="21"/>
      <c r="CZ14" s="21"/>
      <c r="DA14" s="21"/>
      <c r="DB14" s="21"/>
    </row>
    <row r="15" spans="1:106" x14ac:dyDescent="0.35">
      <c r="A15" s="38" t="s">
        <v>643</v>
      </c>
      <c r="B15" s="53" t="s">
        <v>644</v>
      </c>
      <c r="D15" s="21"/>
      <c r="H15" s="21" t="str">
        <v>U586863</v>
      </c>
      <c r="I15" t="s">
        <v>559</v>
      </c>
      <c r="J15" t="s">
        <v>560</v>
      </c>
      <c r="K15" s="8">
        <v>13900</v>
      </c>
      <c r="L15" t="s">
        <v>561</v>
      </c>
      <c r="M15" s="8">
        <v>9819</v>
      </c>
      <c r="N15" t="s">
        <v>562</v>
      </c>
      <c r="O15" s="8">
        <v>17092</v>
      </c>
      <c r="P15" t="s">
        <v>645</v>
      </c>
      <c r="Q15" s="8">
        <v>136276</v>
      </c>
      <c r="R15" t="s">
        <v>646</v>
      </c>
      <c r="S15" s="8">
        <v>10352207</v>
      </c>
      <c r="AH15" s="21"/>
      <c r="AI15" s="21"/>
      <c r="AJ15" s="21"/>
      <c r="AK15" s="21"/>
      <c r="AL15" s="21"/>
      <c r="AN15" t="s">
        <v>638</v>
      </c>
      <c r="AO15" t="s">
        <v>639</v>
      </c>
      <c r="AP15"/>
      <c r="AQ15" s="8">
        <v>4</v>
      </c>
      <c r="AR15" t="str">
        <f>TablePermissions[[#This Row],[Kind]]&amp;TablePermissions[[#This Row],[Name]]&amp;TablePermissions[[#This Row],[Parameter]]</f>
        <v>SpecialWbSave</v>
      </c>
      <c r="AS15" t="s">
        <v>640</v>
      </c>
      <c r="AT15" t="s">
        <v>543</v>
      </c>
      <c r="AU15"/>
      <c r="AW15" t="s">
        <v>301</v>
      </c>
      <c r="AX15" t="s">
        <v>580</v>
      </c>
      <c r="AY15" t="s">
        <v>648</v>
      </c>
      <c r="AZ15" s="8">
        <f>COUNTIFS($AW$4:AW15,TableSpeech[[#This Row],[Language]],$AX$4:AX15,TableSpeech[[#This Row],[Function]])</f>
        <v>10</v>
      </c>
      <c r="BC15" t="s">
        <v>649</v>
      </c>
      <c r="BD15" s="8">
        <v>4</v>
      </c>
      <c r="BE15" s="8">
        <v>7</v>
      </c>
      <c r="BF15" s="8" t="s">
        <v>547</v>
      </c>
      <c r="BG15"/>
      <c r="BH15" t="s">
        <v>650</v>
      </c>
      <c r="BI15"/>
      <c r="BK15"/>
      <c r="BL15" t="s">
        <v>27</v>
      </c>
      <c r="BM15"/>
      <c r="BQ15" s="42"/>
      <c r="CD15" s="8">
        <v>12</v>
      </c>
      <c r="CE15" t="s">
        <v>1446</v>
      </c>
      <c r="CF15" s="20" t="s">
        <v>1448</v>
      </c>
      <c r="CG15" s="8" t="s">
        <v>376</v>
      </c>
      <c r="CH15" s="8">
        <v>10</v>
      </c>
      <c r="CI15" s="8">
        <v>12</v>
      </c>
      <c r="CJ15" s="8">
        <v>11</v>
      </c>
      <c r="CL15" s="8">
        <v>12</v>
      </c>
      <c r="CM15">
        <v>0</v>
      </c>
      <c r="CN15" t="s">
        <v>1719</v>
      </c>
      <c r="CO15">
        <v>40</v>
      </c>
      <c r="CP15" t="s">
        <v>1481</v>
      </c>
      <c r="CQ15">
        <v>16777215</v>
      </c>
      <c r="CR15">
        <v>-13434648</v>
      </c>
      <c r="CS15" s="21"/>
      <c r="CT15" s="8">
        <v>12</v>
      </c>
      <c r="CU15" t="s">
        <v>1498</v>
      </c>
      <c r="CV15" s="21"/>
      <c r="CW15" s="21"/>
      <c r="CX15" s="21"/>
      <c r="CY15" s="21"/>
      <c r="CZ15" s="21"/>
      <c r="DA15" s="21"/>
      <c r="DB15" s="21"/>
    </row>
    <row r="16" spans="1:106" x14ac:dyDescent="0.35">
      <c r="A16" s="38" t="s">
        <v>651</v>
      </c>
      <c r="B16" s="38" t="s">
        <v>1896</v>
      </c>
      <c r="H16" s="21" t="str">
        <v>U587388</v>
      </c>
      <c r="I16" t="s">
        <v>559</v>
      </c>
      <c r="J16" t="s">
        <v>560</v>
      </c>
      <c r="K16" s="8">
        <v>13900</v>
      </c>
      <c r="L16" t="s">
        <v>561</v>
      </c>
      <c r="M16" s="8">
        <v>9819</v>
      </c>
      <c r="N16" t="s">
        <v>562</v>
      </c>
      <c r="O16" s="8">
        <v>17092</v>
      </c>
      <c r="P16" t="s">
        <v>652</v>
      </c>
      <c r="Q16" s="8">
        <v>136275</v>
      </c>
      <c r="R16" t="s">
        <v>653</v>
      </c>
      <c r="S16" s="8">
        <v>11035817</v>
      </c>
      <c r="AN16" t="s">
        <v>638</v>
      </c>
      <c r="AO16" t="s">
        <v>647</v>
      </c>
      <c r="AP16"/>
      <c r="AQ16" s="8">
        <v>4</v>
      </c>
      <c r="AR16" t="str">
        <f>TablePermissions[[#This Row],[Kind]]&amp;TablePermissions[[#This Row],[Name]]&amp;TablePermissions[[#This Row],[Parameter]]</f>
        <v>SpecialWbAutoSave</v>
      </c>
      <c r="AS16" t="s">
        <v>640</v>
      </c>
      <c r="AT16" t="s">
        <v>543</v>
      </c>
      <c r="AU16"/>
      <c r="AW16" t="s">
        <v>301</v>
      </c>
      <c r="AX16" t="s">
        <v>580</v>
      </c>
      <c r="AY16" t="s">
        <v>654</v>
      </c>
      <c r="AZ16" s="8">
        <f>COUNTIFS($AW$4:AW16,TableSpeech[[#This Row],[Language]],$AX$4:AX16,TableSpeech[[#This Row],[Function]])</f>
        <v>11</v>
      </c>
      <c r="BC16" t="s">
        <v>649</v>
      </c>
      <c r="BD16" s="8">
        <v>4</v>
      </c>
      <c r="BE16" s="8">
        <v>7</v>
      </c>
      <c r="BF16" s="8" t="s">
        <v>569</v>
      </c>
      <c r="BG16"/>
      <c r="BH16" t="s">
        <v>650</v>
      </c>
      <c r="BI16"/>
      <c r="CD16" s="8">
        <v>13</v>
      </c>
      <c r="CE16" t="s">
        <v>1449</v>
      </c>
      <c r="CF16" s="20" t="s">
        <v>1450</v>
      </c>
      <c r="CG16" s="8" t="s">
        <v>301</v>
      </c>
      <c r="CH16" s="8">
        <v>13</v>
      </c>
      <c r="CI16" s="8">
        <v>15</v>
      </c>
      <c r="CJ16" s="8">
        <v>14</v>
      </c>
      <c r="CL16" s="8">
        <v>13</v>
      </c>
      <c r="CM16">
        <v>0</v>
      </c>
      <c r="CN16" t="s">
        <v>1720</v>
      </c>
      <c r="CO16">
        <v>40</v>
      </c>
      <c r="CP16" t="s">
        <v>1481</v>
      </c>
      <c r="CQ16">
        <v>16777215</v>
      </c>
      <c r="CR16">
        <v>-13434648</v>
      </c>
      <c r="CS16" s="21"/>
      <c r="CT16" s="8">
        <v>13</v>
      </c>
      <c r="CU16" t="s">
        <v>1499</v>
      </c>
      <c r="CV16" s="21"/>
      <c r="CW16" s="21"/>
      <c r="CX16" s="21"/>
      <c r="CY16" s="21"/>
      <c r="CZ16" s="21"/>
      <c r="DA16" s="21"/>
      <c r="DB16" s="21"/>
    </row>
    <row r="17" spans="1:106" x14ac:dyDescent="0.35">
      <c r="A17" s="38" t="s">
        <v>655</v>
      </c>
      <c r="B17" s="38" t="s">
        <v>1897</v>
      </c>
      <c r="H17" s="21" t="str">
        <v>UB04795</v>
      </c>
      <c r="I17" t="s">
        <v>559</v>
      </c>
      <c r="J17" t="s">
        <v>560</v>
      </c>
      <c r="K17" s="8">
        <v>13900</v>
      </c>
      <c r="L17" t="s">
        <v>561</v>
      </c>
      <c r="M17" s="8">
        <v>9819</v>
      </c>
      <c r="N17" t="s">
        <v>562</v>
      </c>
      <c r="O17" s="8">
        <v>17092</v>
      </c>
      <c r="P17" t="s">
        <v>656</v>
      </c>
      <c r="Q17" s="8">
        <v>136459</v>
      </c>
      <c r="R17" t="s">
        <v>657</v>
      </c>
      <c r="S17" s="8">
        <v>10346458</v>
      </c>
      <c r="AN17" t="s">
        <v>3</v>
      </c>
      <c r="AO17" t="s">
        <v>21</v>
      </c>
      <c r="AP17"/>
      <c r="AQ17" s="8">
        <v>5</v>
      </c>
      <c r="AR17" t="str">
        <f>TablePermissions[[#This Row],[Kind]]&amp;TablePermissions[[#This Row],[Name]]&amp;TablePermissions[[#This Row],[Parameter]]</f>
        <v>FunctionUSERS</v>
      </c>
      <c r="AS17" t="s">
        <v>542</v>
      </c>
      <c r="AT17" t="s">
        <v>543</v>
      </c>
      <c r="AU17" s="8">
        <v>1</v>
      </c>
      <c r="AW17" t="s">
        <v>301</v>
      </c>
      <c r="AX17" t="s">
        <v>580</v>
      </c>
      <c r="AY17" t="s">
        <v>658</v>
      </c>
      <c r="AZ17" s="8">
        <f>COUNTIFS($AW$4:AW17,TableSpeech[[#This Row],[Language]],$AX$4:AX17,TableSpeech[[#This Row],[Function]])</f>
        <v>12</v>
      </c>
      <c r="BC17" t="s">
        <v>659</v>
      </c>
      <c r="BD17" s="8">
        <v>5</v>
      </c>
      <c r="BE17"/>
      <c r="BF17"/>
      <c r="BG17"/>
      <c r="BH17"/>
      <c r="BI17"/>
      <c r="CD17" s="8">
        <v>14</v>
      </c>
      <c r="CE17" t="s">
        <v>1451</v>
      </c>
      <c r="CF17" s="20" t="s">
        <v>1450</v>
      </c>
      <c r="CG17" s="8" t="s">
        <v>384</v>
      </c>
      <c r="CH17" s="8">
        <v>13</v>
      </c>
      <c r="CI17" s="8">
        <v>15</v>
      </c>
      <c r="CJ17" s="8">
        <v>14</v>
      </c>
      <c r="CL17" s="8">
        <v>14</v>
      </c>
      <c r="CM17">
        <v>0</v>
      </c>
      <c r="CN17" t="s">
        <v>1721</v>
      </c>
      <c r="CO17">
        <v>1</v>
      </c>
      <c r="CP17" t="s">
        <v>638</v>
      </c>
      <c r="CQ17">
        <v>16777215</v>
      </c>
      <c r="CR17">
        <v>-13434648</v>
      </c>
      <c r="CS17" s="21"/>
      <c r="CT17" s="8">
        <v>14</v>
      </c>
      <c r="CU17" t="s">
        <v>1500</v>
      </c>
      <c r="CV17" s="21"/>
      <c r="CW17" s="21"/>
      <c r="CX17" s="21"/>
      <c r="CY17" s="21"/>
      <c r="CZ17" s="21"/>
      <c r="DA17" s="21"/>
      <c r="DB17" s="21"/>
    </row>
    <row r="18" spans="1:106" x14ac:dyDescent="0.35">
      <c r="A18" s="38" t="s">
        <v>660</v>
      </c>
      <c r="B18" s="38" t="b">
        <v>0</v>
      </c>
      <c r="H18" s="21" t="str">
        <v>UA25387</v>
      </c>
      <c r="I18" t="s">
        <v>559</v>
      </c>
      <c r="J18" t="s">
        <v>560</v>
      </c>
      <c r="K18" s="8">
        <v>13900</v>
      </c>
      <c r="L18" t="s">
        <v>561</v>
      </c>
      <c r="M18" s="8">
        <v>9819</v>
      </c>
      <c r="N18" t="s">
        <v>562</v>
      </c>
      <c r="O18" s="8">
        <v>17092</v>
      </c>
      <c r="P18" t="s">
        <v>661</v>
      </c>
      <c r="Q18" s="8">
        <v>399910</v>
      </c>
      <c r="R18" t="s">
        <v>662</v>
      </c>
      <c r="S18" s="8">
        <v>99117639</v>
      </c>
      <c r="AN18" t="s">
        <v>3</v>
      </c>
      <c r="AO18" t="s">
        <v>19</v>
      </c>
      <c r="AP18"/>
      <c r="AQ18" s="8">
        <v>4</v>
      </c>
      <c r="AR18" t="str">
        <f>TablePermissions[[#This Row],[Kind]]&amp;TablePermissions[[#This Row],[Name]]&amp;TablePermissions[[#This Row],[Parameter]]</f>
        <v>FunctionPRESET</v>
      </c>
      <c r="AS18" t="s">
        <v>542</v>
      </c>
      <c r="AT18" t="s">
        <v>543</v>
      </c>
      <c r="AU18"/>
      <c r="AW18" t="s">
        <v>301</v>
      </c>
      <c r="AX18" t="s">
        <v>580</v>
      </c>
      <c r="AY18" t="s">
        <v>664</v>
      </c>
      <c r="AZ18" s="8">
        <f>COUNTIFS($AW$4:AW18,TableSpeech[[#This Row],[Language]],$AX$4:AX18,TableSpeech[[#This Row],[Function]])</f>
        <v>13</v>
      </c>
      <c r="BC18" t="s">
        <v>665</v>
      </c>
      <c r="BD18" s="8">
        <v>6</v>
      </c>
      <c r="BE18" s="8">
        <v>1</v>
      </c>
      <c r="BF18" s="8" t="s">
        <v>547</v>
      </c>
      <c r="BG18"/>
      <c r="BH18" t="s">
        <v>666</v>
      </c>
      <c r="BI18"/>
      <c r="BV18" s="21"/>
      <c r="BW18" s="21"/>
      <c r="BX18" s="21"/>
      <c r="CD18" s="8">
        <v>15</v>
      </c>
      <c r="CE18" t="s">
        <v>1452</v>
      </c>
      <c r="CF18" s="20" t="s">
        <v>1450</v>
      </c>
      <c r="CG18" s="8" t="s">
        <v>376</v>
      </c>
      <c r="CH18" s="8">
        <v>13</v>
      </c>
      <c r="CI18" s="8">
        <v>15</v>
      </c>
      <c r="CJ18" s="8">
        <v>14</v>
      </c>
      <c r="CL18" s="8">
        <v>15</v>
      </c>
      <c r="CM18">
        <v>0</v>
      </c>
      <c r="CN18" t="s">
        <v>1722</v>
      </c>
      <c r="CO18">
        <v>1</v>
      </c>
      <c r="CP18" t="s">
        <v>638</v>
      </c>
      <c r="CQ18">
        <v>16777215</v>
      </c>
      <c r="CR18">
        <v>-13434648</v>
      </c>
      <c r="CS18" s="21"/>
      <c r="CT18" s="8">
        <v>15</v>
      </c>
      <c r="CU18" t="s">
        <v>1501</v>
      </c>
      <c r="CV18" s="21"/>
      <c r="CW18" s="21"/>
      <c r="CX18" s="21"/>
      <c r="CY18" s="21"/>
      <c r="CZ18" s="21"/>
      <c r="DA18" s="21"/>
      <c r="DB18" s="21"/>
    </row>
    <row r="19" spans="1:106" x14ac:dyDescent="0.35">
      <c r="A19" s="38" t="s">
        <v>667</v>
      </c>
      <c r="B19" s="38" t="b">
        <v>0</v>
      </c>
      <c r="H19" s="21" t="str">
        <v>U412681</v>
      </c>
      <c r="I19" t="s">
        <v>559</v>
      </c>
      <c r="J19" t="s">
        <v>560</v>
      </c>
      <c r="K19" s="8">
        <v>13900</v>
      </c>
      <c r="L19" t="s">
        <v>561</v>
      </c>
      <c r="M19" s="8">
        <v>9819</v>
      </c>
      <c r="N19" t="s">
        <v>562</v>
      </c>
      <c r="O19" s="8">
        <v>17092</v>
      </c>
      <c r="P19" t="s">
        <v>616</v>
      </c>
      <c r="Q19" s="8">
        <v>428457</v>
      </c>
      <c r="R19" t="s">
        <v>617</v>
      </c>
      <c r="S19" s="8">
        <v>143709</v>
      </c>
      <c r="AN19" t="s">
        <v>3</v>
      </c>
      <c r="AO19" t="s">
        <v>663</v>
      </c>
      <c r="AP19"/>
      <c r="AQ19" s="8">
        <v>6</v>
      </c>
      <c r="AR19" t="str">
        <f>TablePermissions[[#This Row],[Kind]]&amp;TablePermissions[[#This Row],[Name]]&amp;TablePermissions[[#This Row],[Parameter]]</f>
        <v>FunctionWORKSHEETS</v>
      </c>
      <c r="AS19" t="s">
        <v>542</v>
      </c>
      <c r="AT19" t="s">
        <v>543</v>
      </c>
      <c r="AU19"/>
      <c r="AW19" t="s">
        <v>301</v>
      </c>
      <c r="AX19" t="s">
        <v>580</v>
      </c>
      <c r="AY19" t="s">
        <v>668</v>
      </c>
      <c r="AZ19" s="8">
        <f>COUNTIFS($AW$4:AW19,TableSpeech[[#This Row],[Language]],$AX$4:AX19,TableSpeech[[#This Row],[Function]])</f>
        <v>14</v>
      </c>
      <c r="BC19" t="s">
        <v>665</v>
      </c>
      <c r="BD19" s="8">
        <v>6</v>
      </c>
      <c r="BE19" s="8">
        <v>1</v>
      </c>
      <c r="BF19" s="8" t="s">
        <v>569</v>
      </c>
      <c r="BG19"/>
      <c r="BH19" t="s">
        <v>666</v>
      </c>
      <c r="BI19"/>
      <c r="BV19" s="21"/>
      <c r="BW19" s="21"/>
      <c r="BX19" s="21"/>
      <c r="CD19" s="8">
        <v>16</v>
      </c>
      <c r="CE19" t="s">
        <v>1453</v>
      </c>
      <c r="CF19" s="20" t="s">
        <v>1454</v>
      </c>
      <c r="CG19" s="8" t="s">
        <v>301</v>
      </c>
      <c r="CH19" s="8">
        <v>16</v>
      </c>
      <c r="CI19" s="8">
        <v>18</v>
      </c>
      <c r="CJ19" s="8">
        <v>17</v>
      </c>
      <c r="CL19" s="8">
        <v>16</v>
      </c>
      <c r="CM19">
        <v>0</v>
      </c>
      <c r="CN19" t="s">
        <v>1723</v>
      </c>
      <c r="CO19">
        <v>1</v>
      </c>
      <c r="CP19" t="s">
        <v>638</v>
      </c>
      <c r="CQ19">
        <v>16777215</v>
      </c>
      <c r="CR19">
        <v>-13434648</v>
      </c>
      <c r="CS19" s="21"/>
      <c r="CT19" s="8">
        <v>16</v>
      </c>
      <c r="CU19" t="s">
        <v>1502</v>
      </c>
      <c r="CV19" s="21"/>
      <c r="CW19" s="21"/>
      <c r="CX19" s="21"/>
      <c r="CY19" s="21"/>
      <c r="CZ19" s="21"/>
      <c r="DA19" s="21"/>
      <c r="DB19" s="21"/>
    </row>
    <row r="20" spans="1:106" x14ac:dyDescent="0.35">
      <c r="A20" s="38" t="s">
        <v>669</v>
      </c>
      <c r="H20" s="21" t="str">
        <v>UB10516</v>
      </c>
      <c r="I20" t="s">
        <v>559</v>
      </c>
      <c r="J20" t="s">
        <v>560</v>
      </c>
      <c r="K20" s="8">
        <v>13900</v>
      </c>
      <c r="L20" t="s">
        <v>561</v>
      </c>
      <c r="M20" s="8">
        <v>9819</v>
      </c>
      <c r="N20" t="s">
        <v>562</v>
      </c>
      <c r="O20" s="8">
        <v>17092</v>
      </c>
      <c r="P20" t="s">
        <v>670</v>
      </c>
      <c r="Q20" s="8">
        <v>136234</v>
      </c>
      <c r="R20" t="s">
        <v>671</v>
      </c>
      <c r="S20" s="8">
        <v>99163225</v>
      </c>
      <c r="AN20" t="s">
        <v>3</v>
      </c>
      <c r="AO20" t="s">
        <v>27</v>
      </c>
      <c r="AP20"/>
      <c r="AQ20" s="8">
        <v>4</v>
      </c>
      <c r="AR20" t="str">
        <f>TablePermissions[[#This Row],[Kind]]&amp;TablePermissions[[#This Row],[Name]]&amp;TablePermissions[[#This Row],[Parameter]]</f>
        <v>FunctionGM</v>
      </c>
      <c r="AS20" t="s">
        <v>542</v>
      </c>
      <c r="AT20" t="s">
        <v>543</v>
      </c>
      <c r="AU20"/>
      <c r="AW20" t="s">
        <v>301</v>
      </c>
      <c r="AX20" t="s">
        <v>580</v>
      </c>
      <c r="AY20" t="s">
        <v>672</v>
      </c>
      <c r="AZ20" s="8">
        <f>COUNTIFS($AW$4:AW20,TableSpeech[[#This Row],[Language]],$AX$4:AX20,TableSpeech[[#This Row],[Function]])</f>
        <v>15</v>
      </c>
      <c r="BC20" t="s">
        <v>665</v>
      </c>
      <c r="BD20" s="8">
        <v>6</v>
      </c>
      <c r="BE20" s="8">
        <v>1</v>
      </c>
      <c r="BF20" s="8" t="s">
        <v>582</v>
      </c>
      <c r="BG20"/>
      <c r="BH20" t="s">
        <v>583</v>
      </c>
      <c r="BI20" t="s">
        <v>584</v>
      </c>
      <c r="BV20" s="21"/>
      <c r="BW20" s="21"/>
      <c r="BX20" s="21"/>
      <c r="CD20" s="8">
        <v>17</v>
      </c>
      <c r="CE20" t="s">
        <v>1456</v>
      </c>
      <c r="CF20" s="20" t="s">
        <v>1454</v>
      </c>
      <c r="CG20" s="8" t="s">
        <v>384</v>
      </c>
      <c r="CH20" s="8">
        <v>16</v>
      </c>
      <c r="CI20" s="8">
        <v>18</v>
      </c>
      <c r="CJ20" s="8">
        <v>17</v>
      </c>
      <c r="CL20" s="8">
        <v>17</v>
      </c>
      <c r="CM20">
        <v>0</v>
      </c>
      <c r="CN20" t="s">
        <v>1724</v>
      </c>
      <c r="CO20">
        <v>1</v>
      </c>
      <c r="CP20" t="s">
        <v>638</v>
      </c>
      <c r="CQ20">
        <v>16777215</v>
      </c>
      <c r="CR20">
        <v>-13434648</v>
      </c>
      <c r="CS20" s="21"/>
      <c r="CT20" s="8">
        <v>17</v>
      </c>
      <c r="CU20" t="s">
        <v>1503</v>
      </c>
      <c r="CV20" s="21"/>
      <c r="CW20" s="21"/>
      <c r="CX20" s="21"/>
      <c r="CY20" s="21"/>
      <c r="CZ20" s="21"/>
      <c r="DA20" s="21"/>
      <c r="DB20" s="21"/>
    </row>
    <row r="21" spans="1:106" x14ac:dyDescent="0.35">
      <c r="A21" s="38" t="s">
        <v>1444</v>
      </c>
      <c r="B21" s="38" t="s">
        <v>47</v>
      </c>
      <c r="H21" s="21" t="str">
        <v>U653680</v>
      </c>
      <c r="I21" t="s">
        <v>559</v>
      </c>
      <c r="J21" t="s">
        <v>560</v>
      </c>
      <c r="K21" s="8">
        <v>13900</v>
      </c>
      <c r="L21" t="s">
        <v>561</v>
      </c>
      <c r="M21" s="8">
        <v>9819</v>
      </c>
      <c r="N21" t="s">
        <v>562</v>
      </c>
      <c r="O21" s="8">
        <v>17092</v>
      </c>
      <c r="P21" t="s">
        <v>673</v>
      </c>
      <c r="Q21" s="8">
        <v>454112</v>
      </c>
      <c r="R21" t="s">
        <v>674</v>
      </c>
      <c r="S21" s="8">
        <v>10005128</v>
      </c>
      <c r="AN21" t="s">
        <v>3</v>
      </c>
      <c r="AO21" t="s">
        <v>23</v>
      </c>
      <c r="AP21"/>
      <c r="AQ21" s="8">
        <v>3</v>
      </c>
      <c r="AR21" t="str">
        <f>TablePermissions[[#This Row],[Kind]]&amp;TablePermissions[[#This Row],[Name]]&amp;TablePermissions[[#This Row],[Parameter]]</f>
        <v>FunctionBUSINESS</v>
      </c>
      <c r="AS21" t="s">
        <v>542</v>
      </c>
      <c r="AT21" t="s">
        <v>543</v>
      </c>
      <c r="AU21"/>
      <c r="AW21" t="s">
        <v>301</v>
      </c>
      <c r="AX21" t="s">
        <v>580</v>
      </c>
      <c r="AY21" t="s">
        <v>675</v>
      </c>
      <c r="AZ21" s="8">
        <f>COUNTIFS($AW$4:AW21,TableSpeech[[#This Row],[Language]],$AX$4:AX21,TableSpeech[[#This Row],[Function]])</f>
        <v>16</v>
      </c>
      <c r="BC21" t="s">
        <v>665</v>
      </c>
      <c r="BD21" s="8">
        <v>6</v>
      </c>
      <c r="BE21" s="8">
        <v>1</v>
      </c>
      <c r="BF21" s="8" t="s">
        <v>595</v>
      </c>
      <c r="BG21"/>
      <c r="BH21" t="s">
        <v>583</v>
      </c>
      <c r="BI21" t="s">
        <v>584</v>
      </c>
      <c r="BV21" s="21"/>
      <c r="BW21" s="21"/>
      <c r="BX21" s="21"/>
      <c r="CD21" s="8">
        <v>18</v>
      </c>
      <c r="CE21" t="s">
        <v>1455</v>
      </c>
      <c r="CF21" s="20" t="s">
        <v>1454</v>
      </c>
      <c r="CG21" s="8" t="s">
        <v>376</v>
      </c>
      <c r="CH21" s="8">
        <v>16</v>
      </c>
      <c r="CI21" s="8">
        <v>18</v>
      </c>
      <c r="CJ21" s="8">
        <v>17</v>
      </c>
      <c r="CL21" s="8">
        <v>18</v>
      </c>
      <c r="CM21">
        <v>0</v>
      </c>
      <c r="CN21" t="s">
        <v>1725</v>
      </c>
      <c r="CO21">
        <v>1</v>
      </c>
      <c r="CP21" t="s">
        <v>638</v>
      </c>
      <c r="CQ21">
        <v>16777215</v>
      </c>
      <c r="CR21">
        <v>-13434648</v>
      </c>
      <c r="CS21" s="21"/>
      <c r="CT21" s="8">
        <v>18</v>
      </c>
      <c r="CU21" t="s">
        <v>1504</v>
      </c>
      <c r="CV21" s="21"/>
      <c r="CW21" s="21"/>
      <c r="CX21" s="21"/>
      <c r="CY21" s="21"/>
      <c r="CZ21" s="21"/>
      <c r="DA21" s="21"/>
      <c r="DB21" s="21"/>
    </row>
    <row r="22" spans="1:106" x14ac:dyDescent="0.35">
      <c r="A22" s="38" t="s">
        <v>1733</v>
      </c>
      <c r="H22" s="21" t="str">
        <v>UB10815</v>
      </c>
      <c r="I22" t="s">
        <v>559</v>
      </c>
      <c r="J22" t="s">
        <v>560</v>
      </c>
      <c r="K22" s="8">
        <v>13900</v>
      </c>
      <c r="L22" t="s">
        <v>561</v>
      </c>
      <c r="M22" s="8">
        <v>9819</v>
      </c>
      <c r="N22" t="s">
        <v>562</v>
      </c>
      <c r="O22" s="8">
        <v>17092</v>
      </c>
      <c r="P22" t="s">
        <v>656</v>
      </c>
      <c r="Q22" s="8">
        <v>136459</v>
      </c>
      <c r="R22" t="s">
        <v>676</v>
      </c>
      <c r="S22" s="8">
        <v>10361207</v>
      </c>
      <c r="AN22" t="s">
        <v>3</v>
      </c>
      <c r="AO22" t="s">
        <v>6</v>
      </c>
      <c r="AP22"/>
      <c r="AQ22" s="8">
        <v>3</v>
      </c>
      <c r="AR22" t="str">
        <f>TablePermissions[[#This Row],[Kind]]&amp;TablePermissions[[#This Row],[Name]]&amp;TablePermissions[[#This Row],[Parameter]]</f>
        <v>FunctionSET</v>
      </c>
      <c r="AS22" t="s">
        <v>542</v>
      </c>
      <c r="AT22" t="s">
        <v>543</v>
      </c>
      <c r="AU22"/>
      <c r="AW22" t="s">
        <v>301</v>
      </c>
      <c r="AX22" t="s">
        <v>580</v>
      </c>
      <c r="AY22" t="s">
        <v>677</v>
      </c>
      <c r="AZ22" s="8">
        <f>COUNTIFS($AW$4:AW22,TableSpeech[[#This Row],[Language]],$AX$4:AX22,TableSpeech[[#This Row],[Function]])</f>
        <v>17</v>
      </c>
      <c r="BC22" t="s">
        <v>678</v>
      </c>
      <c r="BD22" s="8">
        <v>6</v>
      </c>
      <c r="BE22" s="8">
        <v>3</v>
      </c>
      <c r="BF22" s="8" t="s">
        <v>547</v>
      </c>
      <c r="BG22"/>
      <c r="BH22" t="s">
        <v>666</v>
      </c>
      <c r="BI22"/>
      <c r="BV22" s="21"/>
      <c r="BW22" s="21"/>
      <c r="BX22" s="21"/>
      <c r="CL22" s="8">
        <v>19</v>
      </c>
      <c r="CM22">
        <v>0</v>
      </c>
      <c r="CN22" t="s">
        <v>1727</v>
      </c>
      <c r="CO22">
        <v>40</v>
      </c>
      <c r="CP22" t="s">
        <v>1481</v>
      </c>
      <c r="CQ22">
        <v>16777215</v>
      </c>
      <c r="CR22">
        <v>-13434648</v>
      </c>
      <c r="CS22" s="21"/>
      <c r="CT22" s="8">
        <v>19</v>
      </c>
      <c r="CU22" t="s">
        <v>1505</v>
      </c>
      <c r="CV22" s="21"/>
      <c r="CW22" s="21"/>
      <c r="CX22" s="21"/>
      <c r="CY22" s="21"/>
      <c r="CZ22" s="21"/>
      <c r="DA22" s="21"/>
      <c r="DB22" s="21"/>
    </row>
    <row r="23" spans="1:106" x14ac:dyDescent="0.35">
      <c r="A23" s="38" t="s">
        <v>1734</v>
      </c>
      <c r="B23" s="38">
        <v>13</v>
      </c>
      <c r="H23" s="21" t="str">
        <v>U087386</v>
      </c>
      <c r="I23" t="s">
        <v>559</v>
      </c>
      <c r="J23" t="s">
        <v>560</v>
      </c>
      <c r="K23" s="8">
        <v>13900</v>
      </c>
      <c r="L23" t="s">
        <v>561</v>
      </c>
      <c r="M23" s="8">
        <v>9819</v>
      </c>
      <c r="N23" t="s">
        <v>562</v>
      </c>
      <c r="O23" s="8">
        <v>17092</v>
      </c>
      <c r="P23" t="s">
        <v>652</v>
      </c>
      <c r="Q23" s="8">
        <v>136275</v>
      </c>
      <c r="R23" t="s">
        <v>653</v>
      </c>
      <c r="S23" s="8">
        <v>99130385</v>
      </c>
      <c r="AN23" t="s">
        <v>3</v>
      </c>
      <c r="AO23" t="s">
        <v>25</v>
      </c>
      <c r="AP23"/>
      <c r="AQ23" s="8">
        <v>2</v>
      </c>
      <c r="AR23" t="str">
        <f>TablePermissions[[#This Row],[Kind]]&amp;TablePermissions[[#This Row],[Name]]&amp;TablePermissions[[#This Row],[Parameter]]</f>
        <v>FunctionHISTORY</v>
      </c>
      <c r="AS23" t="s">
        <v>542</v>
      </c>
      <c r="AT23" t="s">
        <v>543</v>
      </c>
      <c r="AU23"/>
      <c r="AW23" t="s">
        <v>301</v>
      </c>
      <c r="AX23" t="s">
        <v>580</v>
      </c>
      <c r="AY23" t="s">
        <v>679</v>
      </c>
      <c r="AZ23" s="8">
        <f>COUNTIFS($AW$4:AW23,TableSpeech[[#This Row],[Language]],$AX$4:AX23,TableSpeech[[#This Row],[Function]])</f>
        <v>18</v>
      </c>
      <c r="BC23" t="s">
        <v>678</v>
      </c>
      <c r="BD23" s="8">
        <v>6</v>
      </c>
      <c r="BE23" s="8">
        <v>3</v>
      </c>
      <c r="BF23" s="8" t="s">
        <v>569</v>
      </c>
      <c r="BG23"/>
      <c r="BH23" t="s">
        <v>666</v>
      </c>
      <c r="BI23"/>
      <c r="BV23" s="21"/>
      <c r="BW23" s="21"/>
      <c r="BX23" s="21"/>
      <c r="CL23" s="8">
        <v>20</v>
      </c>
      <c r="CM23">
        <v>6574913</v>
      </c>
      <c r="CN23" t="s">
        <v>1728</v>
      </c>
      <c r="CO23">
        <v>40</v>
      </c>
      <c r="CP23" t="s">
        <v>1481</v>
      </c>
      <c r="CQ23">
        <v>16777215</v>
      </c>
      <c r="CR23">
        <v>6574913</v>
      </c>
      <c r="CT23" s="8">
        <v>20</v>
      </c>
      <c r="CU23" t="s">
        <v>1506</v>
      </c>
    </row>
    <row r="24" spans="1:106" x14ac:dyDescent="0.35">
      <c r="A24" s="38" t="s">
        <v>1742</v>
      </c>
      <c r="B24" s="69">
        <v>45595.399050925924</v>
      </c>
      <c r="H24" s="21" t="str">
        <v>U788754</v>
      </c>
      <c r="I24" t="s">
        <v>559</v>
      </c>
      <c r="J24" t="s">
        <v>560</v>
      </c>
      <c r="K24" s="8">
        <v>13900</v>
      </c>
      <c r="L24" t="s">
        <v>561</v>
      </c>
      <c r="M24" s="8">
        <v>9819</v>
      </c>
      <c r="N24" t="s">
        <v>562</v>
      </c>
      <c r="O24" s="8">
        <v>17092</v>
      </c>
      <c r="P24" t="s">
        <v>680</v>
      </c>
      <c r="Q24" s="8">
        <v>136194</v>
      </c>
      <c r="R24" t="s">
        <v>680</v>
      </c>
      <c r="S24" s="8">
        <v>10004515</v>
      </c>
      <c r="AN24" t="s">
        <v>3</v>
      </c>
      <c r="AO24" t="s">
        <v>29</v>
      </c>
      <c r="AP24"/>
      <c r="AQ24" s="8">
        <v>4</v>
      </c>
      <c r="AR24" t="str">
        <f>TablePermissions[[#This Row],[Kind]]&amp;TablePermissions[[#This Row],[Name]]&amp;TablePermissions[[#This Row],[Parameter]]</f>
        <v>FunctionERRORS</v>
      </c>
      <c r="AS24" t="s">
        <v>542</v>
      </c>
      <c r="AT24" t="s">
        <v>543</v>
      </c>
      <c r="AU24"/>
      <c r="AW24" t="s">
        <v>301</v>
      </c>
      <c r="AX24" t="s">
        <v>580</v>
      </c>
      <c r="AY24" t="s">
        <v>681</v>
      </c>
      <c r="AZ24" s="8">
        <f>COUNTIFS($AW$4:AW24,TableSpeech[[#This Row],[Language]],$AX$4:AX24,TableSpeech[[#This Row],[Function]])</f>
        <v>19</v>
      </c>
      <c r="BC24" t="s">
        <v>678</v>
      </c>
      <c r="BD24" s="8">
        <v>6</v>
      </c>
      <c r="BE24" s="8">
        <v>3</v>
      </c>
      <c r="BF24" s="8" t="s">
        <v>582</v>
      </c>
      <c r="BG24"/>
      <c r="BH24" t="s">
        <v>583</v>
      </c>
      <c r="BI24" t="s">
        <v>584</v>
      </c>
      <c r="BV24" s="21"/>
      <c r="BW24" s="21"/>
      <c r="BX24" s="21"/>
      <c r="CL24" s="8">
        <v>21</v>
      </c>
      <c r="CM24">
        <v>4718737</v>
      </c>
      <c r="CN24" t="s">
        <v>1729</v>
      </c>
      <c r="CO24">
        <v>40</v>
      </c>
      <c r="CP24" t="s">
        <v>1481</v>
      </c>
      <c r="CQ24">
        <v>16777215</v>
      </c>
      <c r="CR24">
        <v>4718737</v>
      </c>
      <c r="CT24" s="8">
        <v>21</v>
      </c>
      <c r="CU24" t="s">
        <v>1507</v>
      </c>
    </row>
    <row r="25" spans="1:106" x14ac:dyDescent="0.35">
      <c r="A25" s="38" t="s">
        <v>1743</v>
      </c>
      <c r="B25" s="38" t="s">
        <v>1744</v>
      </c>
      <c r="H25" s="21" t="str">
        <v>U404912</v>
      </c>
      <c r="I25" t="s">
        <v>559</v>
      </c>
      <c r="J25" t="s">
        <v>560</v>
      </c>
      <c r="K25" s="8">
        <v>13900</v>
      </c>
      <c r="L25" t="s">
        <v>561</v>
      </c>
      <c r="M25" s="8">
        <v>9819</v>
      </c>
      <c r="N25" t="s">
        <v>562</v>
      </c>
      <c r="O25" s="8">
        <v>17092</v>
      </c>
      <c r="P25" t="s">
        <v>608</v>
      </c>
      <c r="Q25" s="8">
        <v>137094</v>
      </c>
      <c r="R25" t="s">
        <v>682</v>
      </c>
      <c r="S25" s="8">
        <v>10390025</v>
      </c>
      <c r="AN25" t="s">
        <v>3</v>
      </c>
      <c r="AO25" t="s">
        <v>14</v>
      </c>
      <c r="AP25"/>
      <c r="AQ25" s="8">
        <v>4</v>
      </c>
      <c r="AR25" t="str">
        <f>TablePermissions[[#This Row],[Kind]]&amp;TablePermissions[[#This Row],[Name]]&amp;TablePermissions[[#This Row],[Parameter]]</f>
        <v>FunctionSHOW</v>
      </c>
      <c r="AS25" t="s">
        <v>542</v>
      </c>
      <c r="AT25" t="s">
        <v>543</v>
      </c>
      <c r="AU25" s="8">
        <v>1</v>
      </c>
      <c r="AW25" t="s">
        <v>301</v>
      </c>
      <c r="AX25" t="s">
        <v>580</v>
      </c>
      <c r="AY25" t="s">
        <v>683</v>
      </c>
      <c r="AZ25" s="8">
        <f>COUNTIFS($AW$4:AW25,TableSpeech[[#This Row],[Language]],$AX$4:AX25,TableSpeech[[#This Row],[Function]])</f>
        <v>20</v>
      </c>
      <c r="BC25" t="s">
        <v>678</v>
      </c>
      <c r="BD25" s="8">
        <v>6</v>
      </c>
      <c r="BE25" s="8">
        <v>3</v>
      </c>
      <c r="BF25" s="8" t="s">
        <v>595</v>
      </c>
      <c r="BG25"/>
      <c r="BH25" t="s">
        <v>583</v>
      </c>
      <c r="BI25" t="s">
        <v>584</v>
      </c>
      <c r="BV25" s="21"/>
      <c r="BW25" s="21"/>
      <c r="BX25" s="21"/>
      <c r="CL25" s="8">
        <v>22</v>
      </c>
      <c r="CM25">
        <v>16777215</v>
      </c>
      <c r="CN25" t="s">
        <v>1730</v>
      </c>
      <c r="CO25">
        <v>40</v>
      </c>
      <c r="CP25" t="s">
        <v>1481</v>
      </c>
      <c r="CQ25">
        <v>16777215</v>
      </c>
      <c r="CR25">
        <v>-13434648</v>
      </c>
      <c r="CT25" s="8">
        <v>22</v>
      </c>
      <c r="CU25" t="s">
        <v>1508</v>
      </c>
    </row>
    <row r="26" spans="1:106" x14ac:dyDescent="0.35">
      <c r="H26" s="21" t="str">
        <v>U543996</v>
      </c>
      <c r="I26" t="s">
        <v>559</v>
      </c>
      <c r="J26" t="s">
        <v>560</v>
      </c>
      <c r="K26" s="8">
        <v>13900</v>
      </c>
      <c r="L26" t="s">
        <v>561</v>
      </c>
      <c r="M26" s="8">
        <v>9819</v>
      </c>
      <c r="N26" t="s">
        <v>562</v>
      </c>
      <c r="O26" s="8">
        <v>17092</v>
      </c>
      <c r="P26" t="s">
        <v>616</v>
      </c>
      <c r="Q26" s="8">
        <v>428457</v>
      </c>
      <c r="R26" t="s">
        <v>617</v>
      </c>
      <c r="S26" s="8">
        <v>99087348</v>
      </c>
      <c r="AN26" t="s">
        <v>3</v>
      </c>
      <c r="AO26" t="s">
        <v>14</v>
      </c>
      <c r="AP26" t="s">
        <v>626</v>
      </c>
      <c r="AQ26" s="8">
        <v>5</v>
      </c>
      <c r="AR26" t="str">
        <f>TablePermissions[[#This Row],[Kind]]&amp;TablePermissions[[#This Row],[Name]]&amp;TablePermissions[[#This Row],[Parameter]]</f>
        <v>FunctionSHOWLists</v>
      </c>
      <c r="AS26" t="s">
        <v>542</v>
      </c>
      <c r="AT26" t="s">
        <v>543</v>
      </c>
      <c r="AU26" s="8">
        <v>2</v>
      </c>
      <c r="AW26" t="s">
        <v>301</v>
      </c>
      <c r="AX26" t="s">
        <v>580</v>
      </c>
      <c r="AY26" t="s">
        <v>684</v>
      </c>
      <c r="AZ26" s="8">
        <f>COUNTIFS($AW$4:AW26,TableSpeech[[#This Row],[Language]],$AX$4:AX26,TableSpeech[[#This Row],[Function]])</f>
        <v>21</v>
      </c>
      <c r="BC26" t="s">
        <v>685</v>
      </c>
      <c r="BD26" s="8">
        <v>8</v>
      </c>
      <c r="BE26"/>
      <c r="BF26"/>
      <c r="BG26"/>
      <c r="BH26"/>
      <c r="BI26"/>
      <c r="BV26" s="21"/>
      <c r="BW26" s="21"/>
      <c r="BX26" s="21"/>
      <c r="CL26" s="8">
        <v>23</v>
      </c>
      <c r="CM26">
        <v>16777215</v>
      </c>
      <c r="CN26" t="s">
        <v>1731</v>
      </c>
      <c r="CO26">
        <v>40</v>
      </c>
      <c r="CP26" t="s">
        <v>1481</v>
      </c>
      <c r="CQ26">
        <v>16777215</v>
      </c>
      <c r="CR26">
        <v>-13434648</v>
      </c>
      <c r="CT26" s="8">
        <v>23</v>
      </c>
      <c r="CU26" t="s">
        <v>1509</v>
      </c>
    </row>
    <row r="27" spans="1:106" x14ac:dyDescent="0.35">
      <c r="H27" s="21" t="str">
        <v>U379586</v>
      </c>
      <c r="I27" t="s">
        <v>559</v>
      </c>
      <c r="J27" t="s">
        <v>560</v>
      </c>
      <c r="K27" s="8">
        <v>13900</v>
      </c>
      <c r="L27" t="s">
        <v>561</v>
      </c>
      <c r="M27" s="8">
        <v>9819</v>
      </c>
      <c r="N27" t="s">
        <v>562</v>
      </c>
      <c r="O27" s="8">
        <v>17092</v>
      </c>
      <c r="P27" t="s">
        <v>686</v>
      </c>
      <c r="Q27" s="8">
        <v>366305</v>
      </c>
      <c r="R27" t="s">
        <v>687</v>
      </c>
      <c r="S27" s="8">
        <v>11049728</v>
      </c>
      <c r="AN27" t="s">
        <v>3</v>
      </c>
      <c r="AO27" t="s">
        <v>14</v>
      </c>
      <c r="AP27" t="s">
        <v>610</v>
      </c>
      <c r="AQ27" s="8">
        <v>5</v>
      </c>
      <c r="AR27" t="str">
        <f>TablePermissions[[#This Row],[Kind]]&amp;TablePermissions[[#This Row],[Name]]&amp;TablePermissions[[#This Row],[Parameter]]</f>
        <v>FunctionSHOWSettings</v>
      </c>
      <c r="AS27" t="s">
        <v>542</v>
      </c>
      <c r="AT27" t="s">
        <v>543</v>
      </c>
      <c r="AU27" s="8">
        <v>2</v>
      </c>
      <c r="AW27" t="s">
        <v>301</v>
      </c>
      <c r="AX27" t="s">
        <v>580</v>
      </c>
      <c r="AY27" t="s">
        <v>688</v>
      </c>
      <c r="AZ27" s="8">
        <f>COUNTIFS($AW$4:AW27,TableSpeech[[#This Row],[Language]],$AX$4:AX27,TableSpeech[[#This Row],[Function]])</f>
        <v>22</v>
      </c>
      <c r="BC27" t="s">
        <v>689</v>
      </c>
      <c r="BD27" s="8">
        <v>9</v>
      </c>
      <c r="BE27" s="8"/>
      <c r="BF27" s="8"/>
      <c r="BG27"/>
      <c r="BH27"/>
      <c r="BI27"/>
      <c r="BV27" s="21"/>
      <c r="BW27" s="21"/>
      <c r="BX27" s="21"/>
      <c r="CL27" s="8">
        <v>24</v>
      </c>
      <c r="CM27">
        <v>6574913</v>
      </c>
      <c r="CN27" t="s">
        <v>1732</v>
      </c>
      <c r="CO27">
        <v>40</v>
      </c>
      <c r="CP27" t="s">
        <v>1481</v>
      </c>
      <c r="CQ27">
        <v>16777215</v>
      </c>
      <c r="CR27">
        <v>-13434648</v>
      </c>
      <c r="CT27" s="8">
        <v>24</v>
      </c>
      <c r="CU27" t="s">
        <v>1510</v>
      </c>
    </row>
    <row r="28" spans="1:106" x14ac:dyDescent="0.35">
      <c r="H28" s="21" t="str">
        <v>UB09736</v>
      </c>
      <c r="I28" t="s">
        <v>559</v>
      </c>
      <c r="J28" t="s">
        <v>560</v>
      </c>
      <c r="K28" s="8">
        <v>13900</v>
      </c>
      <c r="L28" t="s">
        <v>561</v>
      </c>
      <c r="M28" s="8">
        <v>9819</v>
      </c>
      <c r="N28" t="s">
        <v>562</v>
      </c>
      <c r="O28" s="8">
        <v>17092</v>
      </c>
      <c r="P28" t="s">
        <v>690</v>
      </c>
      <c r="Q28" s="8">
        <v>450303</v>
      </c>
      <c r="R28" t="s">
        <v>691</v>
      </c>
      <c r="S28" s="8">
        <v>99087491</v>
      </c>
      <c r="AN28" t="s">
        <v>3</v>
      </c>
      <c r="AO28" t="s">
        <v>14</v>
      </c>
      <c r="AP28" t="s">
        <v>629</v>
      </c>
      <c r="AQ28" s="8">
        <v>5</v>
      </c>
      <c r="AR28" t="str">
        <f>TablePermissions[[#This Row],[Kind]]&amp;TablePermissions[[#This Row],[Name]]&amp;TablePermissions[[#This Row],[Parameter]]</f>
        <v>FunctionSHOWFilter</v>
      </c>
      <c r="AS28" t="s">
        <v>542</v>
      </c>
      <c r="AT28" t="s">
        <v>543</v>
      </c>
      <c r="AU28" s="8">
        <v>2</v>
      </c>
      <c r="AW28" t="s">
        <v>301</v>
      </c>
      <c r="AX28" t="s">
        <v>580</v>
      </c>
      <c r="AY28" t="s">
        <v>692</v>
      </c>
      <c r="AZ28" s="8">
        <f>COUNTIFS($AW$4:AW28,TableSpeech[[#This Row],[Language]],$AX$4:AX28,TableSpeech[[#This Row],[Function]])</f>
        <v>23</v>
      </c>
      <c r="BC28" t="s">
        <v>693</v>
      </c>
      <c r="BD28" s="8">
        <v>10</v>
      </c>
      <c r="BE28"/>
      <c r="BF28"/>
      <c r="BG28"/>
      <c r="BH28"/>
      <c r="BI28"/>
      <c r="BV28" s="21"/>
      <c r="BW28" s="21"/>
      <c r="BX28" s="21"/>
      <c r="CL28" s="8">
        <v>25</v>
      </c>
      <c r="CM28">
        <v>0</v>
      </c>
      <c r="CN28" t="s">
        <v>1726</v>
      </c>
      <c r="CO28">
        <v>1</v>
      </c>
      <c r="CP28" t="s">
        <v>638</v>
      </c>
      <c r="CQ28">
        <v>16777215</v>
      </c>
      <c r="CR28">
        <v>-13434648</v>
      </c>
      <c r="CT28" s="8">
        <v>25</v>
      </c>
      <c r="CU28" t="s">
        <v>1511</v>
      </c>
    </row>
    <row r="29" spans="1:106" x14ac:dyDescent="0.35">
      <c r="H29" s="21" t="str">
        <v>UA30983</v>
      </c>
      <c r="I29" t="s">
        <v>559</v>
      </c>
      <c r="J29" t="s">
        <v>560</v>
      </c>
      <c r="K29" s="8">
        <v>13900</v>
      </c>
      <c r="L29" t="s">
        <v>561</v>
      </c>
      <c r="M29" s="8">
        <v>9819</v>
      </c>
      <c r="N29" t="s">
        <v>562</v>
      </c>
      <c r="O29" s="8">
        <v>17092</v>
      </c>
      <c r="P29" t="s">
        <v>652</v>
      </c>
      <c r="Q29" s="8">
        <v>136275</v>
      </c>
      <c r="R29" t="s">
        <v>694</v>
      </c>
      <c r="S29" s="8">
        <v>11102539</v>
      </c>
      <c r="AN29" t="s">
        <v>3</v>
      </c>
      <c r="AO29" t="s">
        <v>14</v>
      </c>
      <c r="AP29" t="s">
        <v>618</v>
      </c>
      <c r="AQ29" s="8">
        <v>4</v>
      </c>
      <c r="AR29" t="str">
        <f>TablePermissions[[#This Row],[Kind]]&amp;TablePermissions[[#This Row],[Name]]&amp;TablePermissions[[#This Row],[Parameter]]</f>
        <v>FunctionSHOWUsers</v>
      </c>
      <c r="AS29" t="s">
        <v>542</v>
      </c>
      <c r="AT29" t="s">
        <v>543</v>
      </c>
      <c r="AU29" s="8">
        <v>2</v>
      </c>
      <c r="AW29" t="s">
        <v>301</v>
      </c>
      <c r="AX29" t="s">
        <v>580</v>
      </c>
      <c r="AY29" t="s">
        <v>695</v>
      </c>
      <c r="AZ29" s="8">
        <f>COUNTIFS($AW$4:AW29,TableSpeech[[#This Row],[Language]],$AX$4:AX29,TableSpeech[[#This Row],[Function]])</f>
        <v>24</v>
      </c>
      <c r="BC29" t="s">
        <v>696</v>
      </c>
      <c r="BD29" s="8">
        <v>11</v>
      </c>
      <c r="BE29" s="8"/>
      <c r="BF29" s="8"/>
      <c r="BG29"/>
      <c r="BH29"/>
      <c r="BI29"/>
      <c r="BV29" s="21"/>
      <c r="BW29" s="21"/>
      <c r="BX29" s="21"/>
      <c r="CT29" s="8">
        <v>26</v>
      </c>
      <c r="CU29" t="s">
        <v>1512</v>
      </c>
    </row>
    <row r="30" spans="1:106" x14ac:dyDescent="0.35">
      <c r="H30" s="21" t="str">
        <v>U388588</v>
      </c>
      <c r="I30" t="s">
        <v>559</v>
      </c>
      <c r="J30" t="s">
        <v>560</v>
      </c>
      <c r="K30" s="8">
        <v>13900</v>
      </c>
      <c r="L30" t="s">
        <v>561</v>
      </c>
      <c r="M30" s="8">
        <v>9819</v>
      </c>
      <c r="N30" t="s">
        <v>562</v>
      </c>
      <c r="O30" s="8">
        <v>17092</v>
      </c>
      <c r="P30" t="s">
        <v>608</v>
      </c>
      <c r="Q30" s="8">
        <v>137094</v>
      </c>
      <c r="R30" t="s">
        <v>609</v>
      </c>
      <c r="S30" s="8">
        <v>10078123</v>
      </c>
      <c r="AN30" t="s">
        <v>3</v>
      </c>
      <c r="AO30" t="s">
        <v>14</v>
      </c>
      <c r="AP30" t="s">
        <v>183</v>
      </c>
      <c r="AQ30" s="8">
        <v>6</v>
      </c>
      <c r="AR30" t="str">
        <f>TablePermissions[[#This Row],[Kind]]&amp;TablePermissions[[#This Row],[Name]]&amp;TablePermissions[[#This Row],[Parameter]]</f>
        <v>FunctionSHOWHistórico</v>
      </c>
      <c r="AS30" t="s">
        <v>542</v>
      </c>
      <c r="AT30" t="s">
        <v>543</v>
      </c>
      <c r="AU30" s="8">
        <v>2</v>
      </c>
      <c r="AW30" t="s">
        <v>301</v>
      </c>
      <c r="AX30" t="s">
        <v>580</v>
      </c>
      <c r="AY30" t="s">
        <v>697</v>
      </c>
      <c r="AZ30" s="8">
        <f>COUNTIFS($AW$4:AW30,TableSpeech[[#This Row],[Language]],$AX$4:AX30,TableSpeech[[#This Row],[Function]])</f>
        <v>25</v>
      </c>
      <c r="BC30" t="s">
        <v>698</v>
      </c>
      <c r="BD30" s="8">
        <v>12</v>
      </c>
      <c r="BE30" s="8">
        <v>11</v>
      </c>
      <c r="BF30" s="8" t="s">
        <v>547</v>
      </c>
      <c r="BG30"/>
      <c r="BH30" t="s">
        <v>699</v>
      </c>
      <c r="BI30"/>
      <c r="BV30" s="21"/>
      <c r="BW30" s="21"/>
      <c r="BX30" s="21"/>
      <c r="CT30" s="8">
        <v>27</v>
      </c>
      <c r="CU30" t="s">
        <v>1513</v>
      </c>
    </row>
    <row r="31" spans="1:106" x14ac:dyDescent="0.35">
      <c r="H31" s="21" t="str">
        <v>U782460</v>
      </c>
      <c r="I31" t="s">
        <v>559</v>
      </c>
      <c r="J31" t="s">
        <v>560</v>
      </c>
      <c r="K31" s="8">
        <v>13900</v>
      </c>
      <c r="L31" t="s">
        <v>561</v>
      </c>
      <c r="M31" s="8">
        <v>9819</v>
      </c>
      <c r="N31" t="s">
        <v>562</v>
      </c>
      <c r="O31" s="8">
        <v>17092</v>
      </c>
      <c r="P31" t="s">
        <v>700</v>
      </c>
      <c r="Q31" s="8">
        <v>136425</v>
      </c>
      <c r="R31" t="s">
        <v>701</v>
      </c>
      <c r="S31" s="8">
        <v>10291250</v>
      </c>
      <c r="AN31" t="s">
        <v>3</v>
      </c>
      <c r="AO31" t="s">
        <v>14</v>
      </c>
      <c r="AP31" t="s">
        <v>567</v>
      </c>
      <c r="AQ31" s="8">
        <v>6</v>
      </c>
      <c r="AR31" t="str">
        <f>TablePermissions[[#This Row],[Kind]]&amp;TablePermissions[[#This Row],[Name]]&amp;TablePermissions[[#This Row],[Parameter]]</f>
        <v>FunctionSHOWManual</v>
      </c>
      <c r="AS31" t="s">
        <v>542</v>
      </c>
      <c r="AT31" t="s">
        <v>543</v>
      </c>
      <c r="AU31" s="8">
        <v>2</v>
      </c>
      <c r="AW31" t="s">
        <v>301</v>
      </c>
      <c r="AX31" t="s">
        <v>580</v>
      </c>
      <c r="AY31" t="s">
        <v>702</v>
      </c>
      <c r="AZ31" s="8">
        <f>COUNTIFS($AW$4:AW31,TableSpeech[[#This Row],[Language]],$AX$4:AX31,TableSpeech[[#This Row],[Function]])</f>
        <v>26</v>
      </c>
      <c r="BC31" t="s">
        <v>698</v>
      </c>
      <c r="BD31" s="8">
        <v>12</v>
      </c>
      <c r="BE31" s="8">
        <v>11</v>
      </c>
      <c r="BF31" s="8" t="s">
        <v>569</v>
      </c>
      <c r="BG31"/>
      <c r="BH31" t="s">
        <v>699</v>
      </c>
      <c r="BI31"/>
      <c r="BV31" s="21"/>
      <c r="BW31" s="21"/>
      <c r="BX31" s="21"/>
      <c r="CT31" s="8">
        <v>28</v>
      </c>
      <c r="CU31" t="s">
        <v>1514</v>
      </c>
    </row>
    <row r="32" spans="1:106" x14ac:dyDescent="0.35">
      <c r="H32" s="21" t="str">
        <v>UB04544</v>
      </c>
      <c r="I32" t="s">
        <v>559</v>
      </c>
      <c r="J32" t="s">
        <v>560</v>
      </c>
      <c r="K32" s="8">
        <v>13900</v>
      </c>
      <c r="L32" t="s">
        <v>561</v>
      </c>
      <c r="M32" s="8">
        <v>9819</v>
      </c>
      <c r="N32" t="s">
        <v>562</v>
      </c>
      <c r="O32" s="8">
        <v>17092</v>
      </c>
      <c r="P32" t="s">
        <v>686</v>
      </c>
      <c r="Q32" s="8">
        <v>366305</v>
      </c>
      <c r="R32" t="s">
        <v>703</v>
      </c>
      <c r="S32" s="8">
        <v>99192168</v>
      </c>
      <c r="AN32" t="s">
        <v>3</v>
      </c>
      <c r="AO32" t="s">
        <v>14</v>
      </c>
      <c r="AP32" t="s">
        <v>593</v>
      </c>
      <c r="AQ32" s="8">
        <v>4</v>
      </c>
      <c r="AR32" t="str">
        <f>TablePermissions[[#This Row],[Kind]]&amp;TablePermissions[[#This Row],[Name]]&amp;TablePermissions[[#This Row],[Parameter]]</f>
        <v>FunctionSHOWPresets</v>
      </c>
      <c r="AS32" t="s">
        <v>542</v>
      </c>
      <c r="AT32" t="s">
        <v>543</v>
      </c>
      <c r="AU32" s="8">
        <v>2</v>
      </c>
      <c r="AW32" t="s">
        <v>301</v>
      </c>
      <c r="AX32" t="s">
        <v>580</v>
      </c>
      <c r="AY32" t="s">
        <v>704</v>
      </c>
      <c r="AZ32" s="8">
        <f>COUNTIFS($AW$4:AW32,TableSpeech[[#This Row],[Language]],$AX$4:AX32,TableSpeech[[#This Row],[Function]])</f>
        <v>27</v>
      </c>
      <c r="BC32" t="s">
        <v>698</v>
      </c>
      <c r="BD32" s="8">
        <v>12</v>
      </c>
      <c r="BE32" s="8">
        <v>11</v>
      </c>
      <c r="BF32" s="8" t="s">
        <v>705</v>
      </c>
      <c r="BG32"/>
      <c r="BH32" t="s">
        <v>699</v>
      </c>
      <c r="BI32"/>
      <c r="BV32" s="21"/>
      <c r="BW32" s="21"/>
      <c r="BX32" s="21"/>
      <c r="CT32" s="8">
        <v>29</v>
      </c>
      <c r="CU32" t="s">
        <v>1515</v>
      </c>
    </row>
    <row r="33" spans="8:99" x14ac:dyDescent="0.35">
      <c r="H33" s="21" t="str">
        <v>U755644</v>
      </c>
      <c r="I33" t="s">
        <v>559</v>
      </c>
      <c r="J33" t="s">
        <v>560</v>
      </c>
      <c r="K33" s="8">
        <v>13900</v>
      </c>
      <c r="L33" t="s">
        <v>561</v>
      </c>
      <c r="M33" s="8">
        <v>9819</v>
      </c>
      <c r="N33" t="s">
        <v>562</v>
      </c>
      <c r="O33" s="8">
        <v>17092</v>
      </c>
      <c r="P33" t="s">
        <v>706</v>
      </c>
      <c r="Q33" s="8">
        <v>136294</v>
      </c>
      <c r="R33" t="s">
        <v>707</v>
      </c>
      <c r="S33" s="8">
        <v>10077665</v>
      </c>
      <c r="AJ33" s="21"/>
      <c r="AN33" t="s">
        <v>3</v>
      </c>
      <c r="AO33" t="s">
        <v>14</v>
      </c>
      <c r="AP33" t="s">
        <v>27</v>
      </c>
      <c r="AQ33" s="8">
        <v>4</v>
      </c>
      <c r="AR33" t="str">
        <f>TablePermissions[[#This Row],[Kind]]&amp;TablePermissions[[#This Row],[Name]]&amp;TablePermissions[[#This Row],[Parameter]]</f>
        <v>FunctionSHOWGM</v>
      </c>
      <c r="AS33" t="s">
        <v>542</v>
      </c>
      <c r="AT33" t="s">
        <v>543</v>
      </c>
      <c r="AU33" s="8">
        <v>2</v>
      </c>
      <c r="AW33" t="s">
        <v>301</v>
      </c>
      <c r="AX33" t="s">
        <v>580</v>
      </c>
      <c r="AY33" t="s">
        <v>708</v>
      </c>
      <c r="AZ33" s="8">
        <f>COUNTIFS($AW$4:AW33,TableSpeech[[#This Row],[Language]],$AX$4:AX33,TableSpeech[[#This Row],[Function]])</f>
        <v>28</v>
      </c>
      <c r="BC33" t="s">
        <v>698</v>
      </c>
      <c r="BD33" s="8">
        <v>12</v>
      </c>
      <c r="BE33" s="8">
        <v>11</v>
      </c>
      <c r="BF33" s="8" t="s">
        <v>709</v>
      </c>
      <c r="BG33"/>
      <c r="BH33" t="s">
        <v>699</v>
      </c>
      <c r="BI33"/>
      <c r="BV33" s="21"/>
      <c r="BW33" s="21"/>
      <c r="BX33" s="21"/>
      <c r="CT33" s="8">
        <v>30</v>
      </c>
      <c r="CU33" t="s">
        <v>1516</v>
      </c>
    </row>
    <row r="34" spans="8:99" x14ac:dyDescent="0.35">
      <c r="H34" s="21" t="str">
        <v>UA06894</v>
      </c>
      <c r="I34" t="s">
        <v>559</v>
      </c>
      <c r="J34" t="s">
        <v>560</v>
      </c>
      <c r="K34" s="8">
        <v>13900</v>
      </c>
      <c r="L34" t="s">
        <v>561</v>
      </c>
      <c r="M34" s="8">
        <v>9819</v>
      </c>
      <c r="N34" t="s">
        <v>562</v>
      </c>
      <c r="O34" s="8">
        <v>17092</v>
      </c>
      <c r="P34" t="s">
        <v>608</v>
      </c>
      <c r="Q34" s="8">
        <v>137094</v>
      </c>
      <c r="R34" t="s">
        <v>609</v>
      </c>
      <c r="S34" s="8">
        <v>99211850</v>
      </c>
      <c r="AN34" t="s">
        <v>3</v>
      </c>
      <c r="AO34" t="s">
        <v>14</v>
      </c>
      <c r="AP34" t="s">
        <v>601</v>
      </c>
      <c r="AQ34" s="8">
        <v>3</v>
      </c>
      <c r="AR34" t="str">
        <f>TablePermissions[[#This Row],[Kind]]&amp;TablePermissions[[#This Row],[Name]]&amp;TablePermissions[[#This Row],[Parameter]]</f>
        <v>FunctionSHOWWorksheets</v>
      </c>
      <c r="AS34" t="s">
        <v>542</v>
      </c>
      <c r="AT34" t="s">
        <v>543</v>
      </c>
      <c r="AU34" s="8">
        <v>2</v>
      </c>
      <c r="AW34" t="s">
        <v>301</v>
      </c>
      <c r="AX34" t="s">
        <v>580</v>
      </c>
      <c r="AY34" t="s">
        <v>710</v>
      </c>
      <c r="AZ34" s="8">
        <f>COUNTIFS($AW$4:AW34,TableSpeech[[#This Row],[Language]],$AX$4:AX34,TableSpeech[[#This Row],[Function]])</f>
        <v>29</v>
      </c>
      <c r="BC34" t="s">
        <v>698</v>
      </c>
      <c r="BD34" s="8">
        <v>12</v>
      </c>
      <c r="BE34" s="8">
        <v>11</v>
      </c>
      <c r="BF34" s="8" t="s">
        <v>711</v>
      </c>
      <c r="BG34"/>
      <c r="BH34" t="s">
        <v>699</v>
      </c>
      <c r="BI34"/>
      <c r="BV34" s="21"/>
      <c r="BW34" s="21"/>
      <c r="BX34" s="21"/>
      <c r="CT34" s="8">
        <v>31</v>
      </c>
      <c r="CU34" t="s">
        <v>1517</v>
      </c>
    </row>
    <row r="35" spans="8:99" x14ac:dyDescent="0.35">
      <c r="H35" s="21" t="str">
        <v>NE15978</v>
      </c>
      <c r="I35" t="s">
        <v>559</v>
      </c>
      <c r="J35" t="s">
        <v>560</v>
      </c>
      <c r="K35" s="8">
        <v>13900</v>
      </c>
      <c r="L35" t="s">
        <v>561</v>
      </c>
      <c r="M35" s="8">
        <v>9819</v>
      </c>
      <c r="N35" t="s">
        <v>562</v>
      </c>
      <c r="O35" s="8">
        <v>17092</v>
      </c>
      <c r="P35" t="s">
        <v>712</v>
      </c>
      <c r="Q35" s="8">
        <v>409271</v>
      </c>
      <c r="R35" t="s">
        <v>713</v>
      </c>
      <c r="S35" s="8">
        <v>99209196</v>
      </c>
      <c r="AN35" t="s">
        <v>3</v>
      </c>
      <c r="AO35" t="s">
        <v>14</v>
      </c>
      <c r="AP35" t="s">
        <v>541</v>
      </c>
      <c r="AQ35" s="8">
        <v>5</v>
      </c>
      <c r="AR35" t="str">
        <f>TablePermissions[[#This Row],[Kind]]&amp;TablePermissions[[#This Row],[Name]]&amp;TablePermissions[[#This Row],[Parameter]]</f>
        <v>FunctionSHOWMain</v>
      </c>
      <c r="AS35" t="s">
        <v>542</v>
      </c>
      <c r="AT35" t="s">
        <v>543</v>
      </c>
      <c r="AU35" s="8">
        <v>2</v>
      </c>
      <c r="AW35" t="s">
        <v>301</v>
      </c>
      <c r="AX35" t="s">
        <v>580</v>
      </c>
      <c r="AY35" t="s">
        <v>714</v>
      </c>
      <c r="AZ35" s="8">
        <f>COUNTIFS($AW$4:AW35,TableSpeech[[#This Row],[Language]],$AX$4:AX35,TableSpeech[[#This Row],[Function]])</f>
        <v>30</v>
      </c>
      <c r="BC35" t="s">
        <v>715</v>
      </c>
      <c r="BD35" s="8">
        <v>13</v>
      </c>
      <c r="BE35"/>
      <c r="BF35"/>
      <c r="BG35"/>
      <c r="BH35"/>
      <c r="BI35"/>
      <c r="BV35" s="21"/>
      <c r="BW35" s="21"/>
      <c r="BX35" s="21"/>
      <c r="CT35" s="8">
        <v>32</v>
      </c>
      <c r="CU35" t="s">
        <v>1518</v>
      </c>
    </row>
    <row r="36" spans="8:99" x14ac:dyDescent="0.35">
      <c r="H36" s="21" t="str">
        <v>UB01024</v>
      </c>
      <c r="I36" t="s">
        <v>559</v>
      </c>
      <c r="J36" t="s">
        <v>560</v>
      </c>
      <c r="K36" s="8">
        <v>13900</v>
      </c>
      <c r="L36" t="s">
        <v>561</v>
      </c>
      <c r="M36" s="8">
        <v>9819</v>
      </c>
      <c r="N36" t="s">
        <v>562</v>
      </c>
      <c r="O36" s="8">
        <v>17092</v>
      </c>
      <c r="P36" t="s">
        <v>716</v>
      </c>
      <c r="Q36" s="8">
        <v>388440</v>
      </c>
      <c r="R36" t="s">
        <v>717</v>
      </c>
      <c r="S36" s="8">
        <v>99212734</v>
      </c>
      <c r="AN36" t="s">
        <v>3</v>
      </c>
      <c r="AO36" t="s">
        <v>14</v>
      </c>
      <c r="AP36" t="s">
        <v>634</v>
      </c>
      <c r="AQ36" s="8">
        <v>4</v>
      </c>
      <c r="AR36" t="str">
        <f>TablePermissions[[#This Row],[Kind]]&amp;TablePermissions[[#This Row],[Name]]&amp;TablePermissions[[#This Row],[Parameter]]</f>
        <v>FunctionSHOWLinks</v>
      </c>
      <c r="AS36" t="s">
        <v>542</v>
      </c>
      <c r="AT36" t="s">
        <v>543</v>
      </c>
      <c r="AU36" s="8">
        <v>2</v>
      </c>
      <c r="AW36" t="s">
        <v>301</v>
      </c>
      <c r="AX36" t="s">
        <v>544</v>
      </c>
      <c r="AY36" t="s">
        <v>718</v>
      </c>
      <c r="AZ36" s="8">
        <f>COUNTIFS($AW$4:AW36,TableSpeech[[#This Row],[Language]],$AX$4:AX36,TableSpeech[[#This Row],[Function]])</f>
        <v>1</v>
      </c>
      <c r="BC36" t="s">
        <v>719</v>
      </c>
      <c r="BD36" s="8">
        <v>14</v>
      </c>
      <c r="BE36" s="8">
        <v>5</v>
      </c>
      <c r="BF36" s="8" t="s">
        <v>547</v>
      </c>
      <c r="BG36"/>
      <c r="BH36" t="s">
        <v>699</v>
      </c>
      <c r="BI36"/>
      <c r="BV36" s="21"/>
      <c r="BW36" s="21"/>
      <c r="BX36" s="21"/>
      <c r="CT36" s="8">
        <v>33</v>
      </c>
      <c r="CU36" t="s">
        <v>1519</v>
      </c>
    </row>
    <row r="37" spans="8:99" x14ac:dyDescent="0.35">
      <c r="H37" s="21" t="str">
        <v>UB06609</v>
      </c>
      <c r="I37" t="s">
        <v>559</v>
      </c>
      <c r="J37" t="s">
        <v>560</v>
      </c>
      <c r="K37" s="8">
        <v>13900</v>
      </c>
      <c r="L37" t="s">
        <v>561</v>
      </c>
      <c r="M37" s="8">
        <v>9819</v>
      </c>
      <c r="N37" t="s">
        <v>562</v>
      </c>
      <c r="O37" s="8">
        <v>17092</v>
      </c>
      <c r="P37" t="s">
        <v>720</v>
      </c>
      <c r="Q37" s="8">
        <v>136191</v>
      </c>
      <c r="R37" t="s">
        <v>721</v>
      </c>
      <c r="S37" s="8">
        <v>10078451</v>
      </c>
      <c r="AN37" t="s">
        <v>3</v>
      </c>
      <c r="AO37" t="s">
        <v>8</v>
      </c>
      <c r="AP37"/>
      <c r="AQ37" s="8">
        <v>4</v>
      </c>
      <c r="AR37" t="str">
        <f>TablePermissions[[#This Row],[Kind]]&amp;TablePermissions[[#This Row],[Name]]&amp;TablePermissions[[#This Row],[Parameter]]</f>
        <v>FunctionFULL</v>
      </c>
      <c r="AS37" t="s">
        <v>542</v>
      </c>
      <c r="AT37" t="s">
        <v>543</v>
      </c>
      <c r="AU37"/>
      <c r="AW37" t="s">
        <v>301</v>
      </c>
      <c r="AX37" t="s">
        <v>544</v>
      </c>
      <c r="AY37" t="s">
        <v>723</v>
      </c>
      <c r="AZ37" s="8">
        <f>COUNTIFS($AW$4:AW37,TableSpeech[[#This Row],[Language]],$AX$4:AX37,TableSpeech[[#This Row],[Function]])</f>
        <v>2</v>
      </c>
      <c r="BC37" t="s">
        <v>719</v>
      </c>
      <c r="BD37" s="8">
        <v>14</v>
      </c>
      <c r="BE37" s="8">
        <v>5</v>
      </c>
      <c r="BF37" s="8" t="s">
        <v>569</v>
      </c>
      <c r="BG37"/>
      <c r="BH37" t="s">
        <v>699</v>
      </c>
      <c r="BI37"/>
      <c r="BV37" s="21"/>
      <c r="BW37" s="21"/>
      <c r="BX37" s="21"/>
      <c r="CT37" s="8">
        <v>34</v>
      </c>
      <c r="CU37" t="s">
        <v>1520</v>
      </c>
    </row>
    <row r="38" spans="8:99" x14ac:dyDescent="0.35">
      <c r="H38" s="21" t="str">
        <v>UB16090</v>
      </c>
      <c r="I38" t="s">
        <v>559</v>
      </c>
      <c r="J38" t="s">
        <v>560</v>
      </c>
      <c r="K38" s="8">
        <v>13900</v>
      </c>
      <c r="L38" t="s">
        <v>561</v>
      </c>
      <c r="M38" s="8">
        <v>9819</v>
      </c>
      <c r="N38" t="s">
        <v>562</v>
      </c>
      <c r="O38" s="8">
        <v>17092</v>
      </c>
      <c r="P38" t="s">
        <v>724</v>
      </c>
      <c r="Q38" s="8">
        <v>137038</v>
      </c>
      <c r="R38" t="s">
        <v>725</v>
      </c>
      <c r="S38" s="8">
        <v>11135745</v>
      </c>
      <c r="AN38" t="s">
        <v>3</v>
      </c>
      <c r="AO38" t="s">
        <v>8</v>
      </c>
      <c r="AP38" t="s">
        <v>722</v>
      </c>
      <c r="AQ38" s="8">
        <v>4</v>
      </c>
      <c r="AR38" t="str">
        <f>TablePermissions[[#This Row],[Kind]]&amp;TablePermissions[[#This Row],[Name]]&amp;TablePermissions[[#This Row],[Parameter]]</f>
        <v>FunctionFULLSTATUSBAR</v>
      </c>
      <c r="AS38" t="s">
        <v>542</v>
      </c>
      <c r="AT38" t="s">
        <v>543</v>
      </c>
      <c r="AU38"/>
      <c r="AW38" t="s">
        <v>301</v>
      </c>
      <c r="AX38" t="s">
        <v>544</v>
      </c>
      <c r="AY38" t="s">
        <v>727</v>
      </c>
      <c r="AZ38" s="8">
        <f>COUNTIFS($AW$4:AW38,TableSpeech[[#This Row],[Language]],$AX$4:AX38,TableSpeech[[#This Row],[Function]])</f>
        <v>3</v>
      </c>
      <c r="BC38" t="s">
        <v>719</v>
      </c>
      <c r="BD38" s="8">
        <v>14</v>
      </c>
      <c r="BE38" s="8">
        <v>5</v>
      </c>
      <c r="BF38" s="8" t="s">
        <v>705</v>
      </c>
      <c r="BG38"/>
      <c r="BH38" t="s">
        <v>699</v>
      </c>
      <c r="BI38"/>
      <c r="BV38" s="21"/>
      <c r="BW38" s="21"/>
      <c r="BX38" s="21"/>
      <c r="CT38" s="8">
        <v>35</v>
      </c>
      <c r="CU38" t="s">
        <v>1521</v>
      </c>
    </row>
    <row r="39" spans="8:99" x14ac:dyDescent="0.35">
      <c r="H39" s="21" t="str">
        <v>U530224</v>
      </c>
      <c r="I39" t="s">
        <v>559</v>
      </c>
      <c r="J39" t="s">
        <v>560</v>
      </c>
      <c r="K39" s="8">
        <v>13900</v>
      </c>
      <c r="L39" t="s">
        <v>561</v>
      </c>
      <c r="M39" s="8">
        <v>9819</v>
      </c>
      <c r="N39" t="s">
        <v>562</v>
      </c>
      <c r="O39" s="8">
        <v>17092</v>
      </c>
      <c r="P39" t="s">
        <v>728</v>
      </c>
      <c r="Q39" s="8">
        <v>135548</v>
      </c>
      <c r="R39" t="s">
        <v>729</v>
      </c>
      <c r="S39" s="8">
        <v>99212012</v>
      </c>
      <c r="AN39" t="s">
        <v>3</v>
      </c>
      <c r="AO39" t="s">
        <v>8</v>
      </c>
      <c r="AP39" t="s">
        <v>726</v>
      </c>
      <c r="AQ39" s="8">
        <v>4</v>
      </c>
      <c r="AR39" t="str">
        <f>TablePermissions[[#This Row],[Kind]]&amp;TablePermissions[[#This Row],[Name]]&amp;TablePermissions[[#This Row],[Parameter]]</f>
        <v>FunctionFULLFORMULABAR</v>
      </c>
      <c r="AS39" t="s">
        <v>542</v>
      </c>
      <c r="AT39" t="s">
        <v>543</v>
      </c>
      <c r="AU39"/>
      <c r="AW39" t="s">
        <v>301</v>
      </c>
      <c r="AX39" t="s">
        <v>544</v>
      </c>
      <c r="AY39" t="s">
        <v>731</v>
      </c>
      <c r="AZ39" s="8">
        <f>COUNTIFS($AW$4:AW39,TableSpeech[[#This Row],[Language]],$AX$4:AX39,TableSpeech[[#This Row],[Function]])</f>
        <v>4</v>
      </c>
      <c r="BC39" t="s">
        <v>719</v>
      </c>
      <c r="BD39" s="8">
        <v>14</v>
      </c>
      <c r="BE39" s="8">
        <v>5</v>
      </c>
      <c r="BF39" s="8" t="s">
        <v>709</v>
      </c>
      <c r="BG39"/>
      <c r="BH39" t="s">
        <v>699</v>
      </c>
      <c r="BI39"/>
      <c r="BV39" s="21"/>
      <c r="BW39" s="21"/>
      <c r="BX39" s="21"/>
      <c r="CT39" s="8">
        <v>36</v>
      </c>
      <c r="CU39" t="s">
        <v>1522</v>
      </c>
    </row>
    <row r="40" spans="8:99" x14ac:dyDescent="0.35">
      <c r="H40" s="21" t="str">
        <v>UB15485</v>
      </c>
      <c r="I40" t="s">
        <v>559</v>
      </c>
      <c r="J40" t="s">
        <v>560</v>
      </c>
      <c r="K40" s="8">
        <v>13900</v>
      </c>
      <c r="L40" t="s">
        <v>561</v>
      </c>
      <c r="M40" s="8">
        <v>9819</v>
      </c>
      <c r="N40" t="s">
        <v>562</v>
      </c>
      <c r="O40" s="8">
        <v>17092</v>
      </c>
      <c r="P40" t="s">
        <v>608</v>
      </c>
      <c r="Q40" s="8">
        <v>137094</v>
      </c>
      <c r="R40" t="s">
        <v>609</v>
      </c>
      <c r="S40" s="8">
        <v>99090295</v>
      </c>
      <c r="AN40" t="s">
        <v>3</v>
      </c>
      <c r="AO40" t="s">
        <v>8</v>
      </c>
      <c r="AP40" t="s">
        <v>730</v>
      </c>
      <c r="AQ40" s="8">
        <v>4</v>
      </c>
      <c r="AR40" t="str">
        <f>TablePermissions[[#This Row],[Kind]]&amp;TablePermissions[[#This Row],[Name]]&amp;TablePermissions[[#This Row],[Parameter]]</f>
        <v>FunctionFULLSCROLLBARS</v>
      </c>
      <c r="AS40" t="s">
        <v>542</v>
      </c>
      <c r="AT40" t="s">
        <v>543</v>
      </c>
      <c r="AU40"/>
      <c r="AW40" t="s">
        <v>301</v>
      </c>
      <c r="AX40" t="s">
        <v>544</v>
      </c>
      <c r="AY40" t="s">
        <v>733</v>
      </c>
      <c r="AZ40" s="8">
        <f>COUNTIFS($AW$4:AW40,TableSpeech[[#This Row],[Language]],$AX$4:AX40,TableSpeech[[#This Row],[Function]])</f>
        <v>5</v>
      </c>
      <c r="BC40" t="s">
        <v>734</v>
      </c>
      <c r="BD40" s="8">
        <v>15</v>
      </c>
      <c r="BE40" s="8">
        <v>6</v>
      </c>
      <c r="BF40" s="8" t="s">
        <v>547</v>
      </c>
      <c r="BG40"/>
      <c r="BH40" t="s">
        <v>699</v>
      </c>
      <c r="BI40"/>
      <c r="BV40" s="21"/>
      <c r="BW40" s="21"/>
      <c r="BX40" s="21"/>
      <c r="CT40" s="8">
        <v>37</v>
      </c>
      <c r="CU40" t="s">
        <v>1523</v>
      </c>
    </row>
    <row r="41" spans="8:99" x14ac:dyDescent="0.35">
      <c r="I41" t="s">
        <v>559</v>
      </c>
      <c r="J41" t="s">
        <v>560</v>
      </c>
      <c r="K41" s="8">
        <v>13900</v>
      </c>
      <c r="L41" t="s">
        <v>561</v>
      </c>
      <c r="M41" s="8">
        <v>9819</v>
      </c>
      <c r="N41" t="s">
        <v>562</v>
      </c>
      <c r="O41" s="8">
        <v>17092</v>
      </c>
      <c r="P41" t="s">
        <v>616</v>
      </c>
      <c r="Q41" s="8">
        <v>428457</v>
      </c>
      <c r="R41" t="s">
        <v>735</v>
      </c>
      <c r="S41" s="8">
        <v>99189037</v>
      </c>
      <c r="AN41" t="s">
        <v>3</v>
      </c>
      <c r="AO41" t="s">
        <v>8</v>
      </c>
      <c r="AP41" t="s">
        <v>732</v>
      </c>
      <c r="AQ41" s="8">
        <v>4</v>
      </c>
      <c r="AR41" t="str">
        <f>TablePermissions[[#This Row],[Kind]]&amp;TablePermissions[[#This Row],[Name]]&amp;TablePermissions[[#This Row],[Parameter]]</f>
        <v>FunctionFULLVSCROLL</v>
      </c>
      <c r="AS41" t="s">
        <v>542</v>
      </c>
      <c r="AT41" t="s">
        <v>543</v>
      </c>
      <c r="AU41"/>
      <c r="AW41" t="s">
        <v>301</v>
      </c>
      <c r="AX41" t="s">
        <v>544</v>
      </c>
      <c r="AY41" t="s">
        <v>737</v>
      </c>
      <c r="AZ41" s="8">
        <f>COUNTIFS($AW$4:AW41,TableSpeech[[#This Row],[Language]],$AX$4:AX41,TableSpeech[[#This Row],[Function]])</f>
        <v>6</v>
      </c>
      <c r="BC41" t="s">
        <v>734</v>
      </c>
      <c r="BD41" s="8">
        <v>15</v>
      </c>
      <c r="BE41" s="8">
        <v>6</v>
      </c>
      <c r="BF41" s="8" t="s">
        <v>569</v>
      </c>
      <c r="BG41"/>
      <c r="BH41" t="s">
        <v>699</v>
      </c>
      <c r="BI41"/>
      <c r="BV41" s="21"/>
      <c r="BW41" s="21"/>
      <c r="BX41" s="21"/>
      <c r="CT41" s="8">
        <v>38</v>
      </c>
      <c r="CU41" t="s">
        <v>1691</v>
      </c>
    </row>
    <row r="42" spans="8:99" x14ac:dyDescent="0.35">
      <c r="I42" t="s">
        <v>559</v>
      </c>
      <c r="J42" t="s">
        <v>560</v>
      </c>
      <c r="K42" s="8">
        <v>13900</v>
      </c>
      <c r="L42" t="s">
        <v>561</v>
      </c>
      <c r="M42" s="8">
        <v>9819</v>
      </c>
      <c r="N42" t="s">
        <v>562</v>
      </c>
      <c r="O42" s="8">
        <v>17092</v>
      </c>
      <c r="P42" t="s">
        <v>738</v>
      </c>
      <c r="Q42" s="8">
        <v>227072</v>
      </c>
      <c r="R42" t="s">
        <v>739</v>
      </c>
      <c r="S42" s="8">
        <v>10079232</v>
      </c>
      <c r="AN42" t="s">
        <v>3</v>
      </c>
      <c r="AO42" t="s">
        <v>8</v>
      </c>
      <c r="AP42" t="s">
        <v>736</v>
      </c>
      <c r="AQ42" s="8">
        <v>4</v>
      </c>
      <c r="AR42" t="str">
        <f>TablePermissions[[#This Row],[Kind]]&amp;TablePermissions[[#This Row],[Name]]&amp;TablePermissions[[#This Row],[Parameter]]</f>
        <v>FunctionFULLHSCROLL</v>
      </c>
      <c r="AS42" t="s">
        <v>542</v>
      </c>
      <c r="AT42" t="s">
        <v>543</v>
      </c>
      <c r="AU42"/>
      <c r="AW42" t="s">
        <v>301</v>
      </c>
      <c r="AX42" t="s">
        <v>544</v>
      </c>
      <c r="AY42" t="s">
        <v>741</v>
      </c>
      <c r="AZ42" s="8">
        <f>COUNTIFS($AW$4:AW42,TableSpeech[[#This Row],[Language]],$AX$4:AX42,TableSpeech[[#This Row],[Function]])</f>
        <v>7</v>
      </c>
      <c r="BC42" t="s">
        <v>734</v>
      </c>
      <c r="BD42" s="8">
        <v>15</v>
      </c>
      <c r="BE42" s="8">
        <v>6</v>
      </c>
      <c r="BF42" s="8" t="s">
        <v>705</v>
      </c>
      <c r="BG42"/>
      <c r="BH42" t="s">
        <v>699</v>
      </c>
      <c r="BI42"/>
      <c r="BV42" s="21"/>
      <c r="BW42" s="21"/>
      <c r="BX42" s="21"/>
      <c r="CT42" s="8">
        <v>39</v>
      </c>
      <c r="CU42" t="s">
        <v>1524</v>
      </c>
    </row>
    <row r="43" spans="8:99" x14ac:dyDescent="0.35">
      <c r="I43" t="s">
        <v>559</v>
      </c>
      <c r="J43" t="s">
        <v>560</v>
      </c>
      <c r="K43" s="8">
        <v>13900</v>
      </c>
      <c r="L43" t="s">
        <v>561</v>
      </c>
      <c r="M43" s="8">
        <v>9819</v>
      </c>
      <c r="N43" t="s">
        <v>562</v>
      </c>
      <c r="O43" s="8">
        <v>17092</v>
      </c>
      <c r="P43" t="s">
        <v>742</v>
      </c>
      <c r="Q43" s="8">
        <v>510890</v>
      </c>
      <c r="R43" t="s">
        <v>743</v>
      </c>
      <c r="S43" s="8">
        <v>10072616</v>
      </c>
      <c r="AN43" t="s">
        <v>3</v>
      </c>
      <c r="AO43" t="s">
        <v>8</v>
      </c>
      <c r="AP43" t="s">
        <v>740</v>
      </c>
      <c r="AQ43" s="8">
        <v>4</v>
      </c>
      <c r="AR43" t="str">
        <f>TablePermissions[[#This Row],[Kind]]&amp;TablePermissions[[#This Row],[Name]]&amp;TablePermissions[[#This Row],[Parameter]]</f>
        <v>FunctionFULLHEADINGS</v>
      </c>
      <c r="AS43" t="s">
        <v>542</v>
      </c>
      <c r="AT43" t="s">
        <v>543</v>
      </c>
      <c r="AU43"/>
      <c r="AW43" t="s">
        <v>301</v>
      </c>
      <c r="AX43" t="s">
        <v>544</v>
      </c>
      <c r="AY43" t="s">
        <v>745</v>
      </c>
      <c r="AZ43" s="8">
        <f>COUNTIFS($AW$4:AW43,TableSpeech[[#This Row],[Language]],$AX$4:AX43,TableSpeech[[#This Row],[Function]])</f>
        <v>8</v>
      </c>
      <c r="BC43" t="s">
        <v>734</v>
      </c>
      <c r="BD43" s="8">
        <v>15</v>
      </c>
      <c r="BE43" s="8">
        <v>6</v>
      </c>
      <c r="BF43" s="8" t="s">
        <v>709</v>
      </c>
      <c r="BG43"/>
      <c r="BH43" t="s">
        <v>699</v>
      </c>
      <c r="BI43"/>
      <c r="BV43" s="21"/>
      <c r="BW43" s="21"/>
      <c r="BX43" s="21"/>
      <c r="CT43" s="8">
        <v>40</v>
      </c>
      <c r="CU43" t="s">
        <v>1525</v>
      </c>
    </row>
    <row r="44" spans="8:99" x14ac:dyDescent="0.35">
      <c r="I44" t="s">
        <v>559</v>
      </c>
      <c r="J44" t="s">
        <v>560</v>
      </c>
      <c r="K44" s="8">
        <v>13900</v>
      </c>
      <c r="L44" t="s">
        <v>561</v>
      </c>
      <c r="M44" s="8">
        <v>9819</v>
      </c>
      <c r="N44" t="s">
        <v>562</v>
      </c>
      <c r="O44" s="8">
        <v>17092</v>
      </c>
      <c r="P44" t="s">
        <v>746</v>
      </c>
      <c r="Q44" s="8">
        <v>450755</v>
      </c>
      <c r="R44" t="s">
        <v>747</v>
      </c>
      <c r="S44" s="8">
        <v>99103235</v>
      </c>
      <c r="AN44" t="s">
        <v>3</v>
      </c>
      <c r="AO44" t="s">
        <v>8</v>
      </c>
      <c r="AP44" t="s">
        <v>744</v>
      </c>
      <c r="AQ44" s="8">
        <v>4</v>
      </c>
      <c r="AR44" t="str">
        <f>TablePermissions[[#This Row],[Kind]]&amp;TablePermissions[[#This Row],[Name]]&amp;TablePermissions[[#This Row],[Parameter]]</f>
        <v>FunctionFULLMENUS</v>
      </c>
      <c r="AS44" t="s">
        <v>542</v>
      </c>
      <c r="AT44" t="s">
        <v>543</v>
      </c>
      <c r="AU44"/>
      <c r="AW44" t="s">
        <v>301</v>
      </c>
      <c r="AX44" t="s">
        <v>544</v>
      </c>
      <c r="AY44" t="s">
        <v>750</v>
      </c>
      <c r="AZ44" s="8">
        <f>COUNTIFS($AW$4:AW44,TableSpeech[[#This Row],[Language]],$AX$4:AX44,TableSpeech[[#This Row],[Function]])</f>
        <v>9</v>
      </c>
      <c r="BC44" t="s">
        <v>751</v>
      </c>
      <c r="BD44" s="8">
        <v>16</v>
      </c>
      <c r="BE44"/>
      <c r="BF44"/>
      <c r="BG44"/>
      <c r="BH44"/>
      <c r="BI44"/>
      <c r="BV44" s="21"/>
      <c r="BW44" s="21"/>
      <c r="BX44" s="21"/>
      <c r="CT44" s="8">
        <v>41</v>
      </c>
      <c r="CU44" t="s">
        <v>1526</v>
      </c>
    </row>
    <row r="45" spans="8:99" x14ac:dyDescent="0.35">
      <c r="I45" t="s">
        <v>559</v>
      </c>
      <c r="J45" t="s">
        <v>560</v>
      </c>
      <c r="K45" s="8">
        <v>13900</v>
      </c>
      <c r="L45" t="s">
        <v>561</v>
      </c>
      <c r="M45" s="8">
        <v>9819</v>
      </c>
      <c r="N45" t="s">
        <v>562</v>
      </c>
      <c r="O45" s="8">
        <v>17092</v>
      </c>
      <c r="P45" t="s">
        <v>752</v>
      </c>
      <c r="Q45" s="8">
        <v>237623</v>
      </c>
      <c r="R45" t="s">
        <v>753</v>
      </c>
      <c r="S45" s="8">
        <v>11012228</v>
      </c>
      <c r="AN45" t="s">
        <v>3</v>
      </c>
      <c r="AO45" t="s">
        <v>748</v>
      </c>
      <c r="AP45" t="s">
        <v>749</v>
      </c>
      <c r="AQ45" s="8">
        <v>4</v>
      </c>
      <c r="AR45" t="str">
        <f>TablePermissions[[#This Row],[Kind]]&amp;TablePermissions[[#This Row],[Name]]&amp;TablePermissions[[#This Row],[Parameter]]</f>
        <v>FunctionFullWORKBOOKTABS</v>
      </c>
      <c r="AS45" t="s">
        <v>542</v>
      </c>
      <c r="AT45" t="s">
        <v>543</v>
      </c>
      <c r="AU45"/>
      <c r="AW45" t="s">
        <v>301</v>
      </c>
      <c r="AX45" t="s">
        <v>544</v>
      </c>
      <c r="AY45" t="s">
        <v>754</v>
      </c>
      <c r="AZ45" s="8">
        <f>COUNTIFS($AW$4:AW45,TableSpeech[[#This Row],[Language]],$AX$4:AX45,TableSpeech[[#This Row],[Function]])</f>
        <v>10</v>
      </c>
      <c r="BC45" t="s">
        <v>755</v>
      </c>
      <c r="BD45" s="8">
        <v>17</v>
      </c>
      <c r="BE45"/>
      <c r="BF45"/>
      <c r="BG45"/>
      <c r="BH45"/>
      <c r="BI45"/>
      <c r="BV45" s="21"/>
      <c r="BW45" s="21"/>
      <c r="BX45" s="21"/>
      <c r="CT45" s="8">
        <v>42</v>
      </c>
      <c r="CU45" t="s">
        <v>1527</v>
      </c>
    </row>
    <row r="46" spans="8:99" x14ac:dyDescent="0.35">
      <c r="I46" t="s">
        <v>559</v>
      </c>
      <c r="J46" t="s">
        <v>560</v>
      </c>
      <c r="K46" s="8">
        <v>13900</v>
      </c>
      <c r="L46" t="s">
        <v>561</v>
      </c>
      <c r="M46" s="8">
        <v>9819</v>
      </c>
      <c r="N46" t="s">
        <v>562</v>
      </c>
      <c r="O46" s="8">
        <v>17092</v>
      </c>
      <c r="P46" t="s">
        <v>756</v>
      </c>
      <c r="Q46" s="8">
        <v>440662</v>
      </c>
      <c r="R46" t="s">
        <v>578</v>
      </c>
      <c r="S46" s="8">
        <v>10081317</v>
      </c>
      <c r="AN46" t="s">
        <v>3</v>
      </c>
      <c r="AO46" t="s">
        <v>11</v>
      </c>
      <c r="AP46"/>
      <c r="AQ46" s="8">
        <v>4</v>
      </c>
      <c r="AR46" t="str">
        <f>TablePermissions[[#This Row],[Kind]]&amp;TablePermissions[[#This Row],[Name]]&amp;TablePermissions[[#This Row],[Parameter]]</f>
        <v>FunctionWIDE</v>
      </c>
      <c r="AS46" t="s">
        <v>542</v>
      </c>
      <c r="AT46" t="s">
        <v>543</v>
      </c>
      <c r="AU46"/>
      <c r="AW46" t="s">
        <v>301</v>
      </c>
      <c r="AX46" t="s">
        <v>544</v>
      </c>
      <c r="AY46" t="s">
        <v>757</v>
      </c>
      <c r="AZ46" s="8">
        <f>COUNTIFS($AW$4:AW46,TableSpeech[[#This Row],[Language]],$AX$4:AX46,TableSpeech[[#This Row],[Function]])</f>
        <v>11</v>
      </c>
      <c r="BC46" t="s">
        <v>758</v>
      </c>
      <c r="BD46" s="8">
        <v>18</v>
      </c>
      <c r="BE46" s="8">
        <v>5</v>
      </c>
      <c r="BF46" s="8" t="s">
        <v>595</v>
      </c>
      <c r="BG46"/>
      <c r="BH46" t="s">
        <v>604</v>
      </c>
      <c r="BI46"/>
      <c r="BV46" s="21"/>
      <c r="BW46" s="21"/>
      <c r="BX46" s="21"/>
      <c r="CT46" s="8">
        <v>43</v>
      </c>
      <c r="CU46" t="s">
        <v>1528</v>
      </c>
    </row>
    <row r="47" spans="8:99" x14ac:dyDescent="0.35">
      <c r="I47" t="s">
        <v>559</v>
      </c>
      <c r="J47" t="s">
        <v>560</v>
      </c>
      <c r="K47" s="8">
        <v>13900</v>
      </c>
      <c r="L47" t="s">
        <v>561</v>
      </c>
      <c r="M47" s="8">
        <v>9819</v>
      </c>
      <c r="N47" t="s">
        <v>562</v>
      </c>
      <c r="O47" s="8">
        <v>17092</v>
      </c>
      <c r="P47" t="s">
        <v>759</v>
      </c>
      <c r="Q47" s="8">
        <v>136982</v>
      </c>
      <c r="R47" t="s">
        <v>760</v>
      </c>
      <c r="S47" s="8">
        <v>10218705</v>
      </c>
      <c r="AN47" t="s">
        <v>3</v>
      </c>
      <c r="AO47" t="s">
        <v>11</v>
      </c>
      <c r="AP47" t="s">
        <v>722</v>
      </c>
      <c r="AQ47" s="8">
        <v>4</v>
      </c>
      <c r="AR47" t="str">
        <f>TablePermissions[[#This Row],[Kind]]&amp;TablePermissions[[#This Row],[Name]]&amp;TablePermissions[[#This Row],[Parameter]]</f>
        <v>FunctionWIDESTATUSBAR</v>
      </c>
      <c r="AS47" t="s">
        <v>542</v>
      </c>
      <c r="AT47" t="s">
        <v>543</v>
      </c>
      <c r="AU47"/>
      <c r="AW47" t="s">
        <v>301</v>
      </c>
      <c r="AX47" t="s">
        <v>544</v>
      </c>
      <c r="AY47" t="s">
        <v>761</v>
      </c>
      <c r="AZ47" s="8">
        <f>COUNTIFS($AW$4:AW47,TableSpeech[[#This Row],[Language]],$AX$4:AX47,TableSpeech[[#This Row],[Function]])</f>
        <v>12</v>
      </c>
      <c r="BC47" t="s">
        <v>758</v>
      </c>
      <c r="BD47" s="8">
        <v>18</v>
      </c>
      <c r="BE47" s="8">
        <v>5</v>
      </c>
      <c r="BF47" s="8" t="s">
        <v>595</v>
      </c>
      <c r="BG47" t="s">
        <v>762</v>
      </c>
      <c r="BH47" t="s">
        <v>583</v>
      </c>
      <c r="BI47"/>
      <c r="BV47" s="21"/>
      <c r="BW47" s="21"/>
      <c r="BX47" s="21"/>
      <c r="CT47" s="8">
        <v>44</v>
      </c>
      <c r="CU47" t="s">
        <v>1529</v>
      </c>
    </row>
    <row r="48" spans="8:99" x14ac:dyDescent="0.35">
      <c r="I48" t="s">
        <v>559</v>
      </c>
      <c r="J48" t="s">
        <v>560</v>
      </c>
      <c r="K48" s="8">
        <v>13900</v>
      </c>
      <c r="L48" t="s">
        <v>561</v>
      </c>
      <c r="M48" s="8">
        <v>9819</v>
      </c>
      <c r="N48" t="s">
        <v>562</v>
      </c>
      <c r="O48" s="8">
        <v>17092</v>
      </c>
      <c r="P48" t="s">
        <v>763</v>
      </c>
      <c r="Q48" s="8">
        <v>136382</v>
      </c>
      <c r="R48" t="s">
        <v>764</v>
      </c>
      <c r="S48" s="8">
        <v>10262887</v>
      </c>
      <c r="AN48" t="s">
        <v>3</v>
      </c>
      <c r="AO48" t="s">
        <v>11</v>
      </c>
      <c r="AP48" t="s">
        <v>726</v>
      </c>
      <c r="AQ48" s="8">
        <v>4</v>
      </c>
      <c r="AR48" t="str">
        <f>TablePermissions[[#This Row],[Kind]]&amp;TablePermissions[[#This Row],[Name]]&amp;TablePermissions[[#This Row],[Parameter]]</f>
        <v>FunctionWIDEFORMULABAR</v>
      </c>
      <c r="AS48" t="s">
        <v>542</v>
      </c>
      <c r="AT48" t="s">
        <v>543</v>
      </c>
      <c r="AU48"/>
      <c r="AW48" t="s">
        <v>301</v>
      </c>
      <c r="AX48" t="s">
        <v>544</v>
      </c>
      <c r="AY48" t="s">
        <v>765</v>
      </c>
      <c r="AZ48" s="8">
        <f>COUNTIFS($AW$4:AW48,TableSpeech[[#This Row],[Language]],$AX$4:AX48,TableSpeech[[#This Row],[Function]])</f>
        <v>13</v>
      </c>
      <c r="BC48" t="s">
        <v>758</v>
      </c>
      <c r="BD48" s="8">
        <v>18</v>
      </c>
      <c r="BE48" s="8">
        <v>5</v>
      </c>
      <c r="BF48" s="8" t="s">
        <v>711</v>
      </c>
      <c r="BG48"/>
      <c r="BH48" t="s">
        <v>604</v>
      </c>
      <c r="BI48"/>
      <c r="BV48" s="21"/>
      <c r="BW48" s="21"/>
      <c r="BX48" s="21"/>
      <c r="CT48" s="8">
        <v>45</v>
      </c>
      <c r="CU48" t="s">
        <v>1530</v>
      </c>
    </row>
    <row r="49" spans="9:99" x14ac:dyDescent="0.35">
      <c r="I49" t="s">
        <v>559</v>
      </c>
      <c r="J49" t="s">
        <v>560</v>
      </c>
      <c r="K49" s="8">
        <v>13900</v>
      </c>
      <c r="L49" t="s">
        <v>561</v>
      </c>
      <c r="M49" s="8">
        <v>9819</v>
      </c>
      <c r="N49" t="s">
        <v>562</v>
      </c>
      <c r="O49" s="8">
        <v>17092</v>
      </c>
      <c r="P49" t="s">
        <v>766</v>
      </c>
      <c r="Q49" s="8">
        <v>428457</v>
      </c>
      <c r="R49" t="s">
        <v>767</v>
      </c>
      <c r="S49" s="8">
        <v>11136979</v>
      </c>
      <c r="AN49" t="s">
        <v>3</v>
      </c>
      <c r="AO49" t="s">
        <v>11</v>
      </c>
      <c r="AP49" t="s">
        <v>730</v>
      </c>
      <c r="AQ49" s="8">
        <v>4</v>
      </c>
      <c r="AR49" t="str">
        <f>TablePermissions[[#This Row],[Kind]]&amp;TablePermissions[[#This Row],[Name]]&amp;TablePermissions[[#This Row],[Parameter]]</f>
        <v>FunctionWIDESCROLLBARS</v>
      </c>
      <c r="AS49" t="s">
        <v>542</v>
      </c>
      <c r="AT49" t="s">
        <v>543</v>
      </c>
      <c r="AU49"/>
      <c r="AW49" t="s">
        <v>301</v>
      </c>
      <c r="AX49" t="s">
        <v>544</v>
      </c>
      <c r="AY49" t="s">
        <v>768</v>
      </c>
      <c r="AZ49" s="8">
        <f>COUNTIFS($AW$4:AW49,TableSpeech[[#This Row],[Language]],$AX$4:AX49,TableSpeech[[#This Row],[Function]])</f>
        <v>14</v>
      </c>
      <c r="BC49" t="s">
        <v>758</v>
      </c>
      <c r="BD49" s="8">
        <v>18</v>
      </c>
      <c r="BE49" s="8">
        <v>5</v>
      </c>
      <c r="BF49" s="8" t="s">
        <v>711</v>
      </c>
      <c r="BG49" t="s">
        <v>762</v>
      </c>
      <c r="BH49" t="s">
        <v>583</v>
      </c>
      <c r="BI49"/>
      <c r="BV49" s="21"/>
      <c r="BW49" s="21"/>
      <c r="BX49" s="21"/>
      <c r="CT49" s="8">
        <v>46</v>
      </c>
      <c r="CU49" t="s">
        <v>1531</v>
      </c>
    </row>
    <row r="50" spans="9:99" x14ac:dyDescent="0.35">
      <c r="I50" t="s">
        <v>559</v>
      </c>
      <c r="J50" t="s">
        <v>560</v>
      </c>
      <c r="K50" s="8">
        <v>13900</v>
      </c>
      <c r="L50" t="s">
        <v>561</v>
      </c>
      <c r="M50" s="8">
        <v>9819</v>
      </c>
      <c r="N50" t="s">
        <v>562</v>
      </c>
      <c r="O50" s="8">
        <v>17092</v>
      </c>
      <c r="P50" t="s">
        <v>680</v>
      </c>
      <c r="Q50" s="8">
        <v>136898</v>
      </c>
      <c r="R50" t="s">
        <v>769</v>
      </c>
      <c r="S50" s="8">
        <v>10352144</v>
      </c>
      <c r="AN50" t="s">
        <v>3</v>
      </c>
      <c r="AO50" t="s">
        <v>11</v>
      </c>
      <c r="AP50" t="s">
        <v>740</v>
      </c>
      <c r="AQ50" s="8">
        <v>4</v>
      </c>
      <c r="AR50" t="str">
        <f>TablePermissions[[#This Row],[Kind]]&amp;TablePermissions[[#This Row],[Name]]&amp;TablePermissions[[#This Row],[Parameter]]</f>
        <v>FunctionWIDEHEADINGS</v>
      </c>
      <c r="AS50" t="s">
        <v>542</v>
      </c>
      <c r="AT50" t="s">
        <v>543</v>
      </c>
      <c r="AU50"/>
      <c r="AW50" t="s">
        <v>301</v>
      </c>
      <c r="AX50" t="s">
        <v>544</v>
      </c>
      <c r="AY50" t="s">
        <v>770</v>
      </c>
      <c r="AZ50" s="8">
        <f>COUNTIFS($AW$4:AW50,TableSpeech[[#This Row],[Language]],$AX$4:AX50,TableSpeech[[#This Row],[Function]])</f>
        <v>15</v>
      </c>
      <c r="BC50" t="s">
        <v>771</v>
      </c>
      <c r="BD50" s="8">
        <v>18</v>
      </c>
      <c r="BE50" s="8">
        <v>6</v>
      </c>
      <c r="BF50" s="8" t="s">
        <v>595</v>
      </c>
      <c r="BG50"/>
      <c r="BH50" t="s">
        <v>604</v>
      </c>
      <c r="BI50"/>
      <c r="BV50" s="21"/>
      <c r="BW50" s="21"/>
      <c r="BX50" s="21"/>
      <c r="CT50" s="8">
        <v>47</v>
      </c>
      <c r="CU50" t="s">
        <v>1532</v>
      </c>
    </row>
    <row r="51" spans="9:99" x14ac:dyDescent="0.35">
      <c r="I51" t="s">
        <v>559</v>
      </c>
      <c r="J51" t="s">
        <v>560</v>
      </c>
      <c r="K51" s="8">
        <v>13900</v>
      </c>
      <c r="L51" t="s">
        <v>561</v>
      </c>
      <c r="M51" s="8">
        <v>9819</v>
      </c>
      <c r="N51" t="s">
        <v>562</v>
      </c>
      <c r="O51" s="8">
        <v>17092</v>
      </c>
      <c r="P51" t="s">
        <v>772</v>
      </c>
      <c r="Q51" s="8">
        <v>135398</v>
      </c>
      <c r="R51" t="s">
        <v>773</v>
      </c>
      <c r="S51" s="8">
        <v>10081115</v>
      </c>
      <c r="AN51" t="s">
        <v>3</v>
      </c>
      <c r="AO51" t="s">
        <v>11</v>
      </c>
      <c r="AP51" t="s">
        <v>744</v>
      </c>
      <c r="AQ51" s="8">
        <v>4</v>
      </c>
      <c r="AR51" t="str">
        <f>TablePermissions[[#This Row],[Kind]]&amp;TablePermissions[[#This Row],[Name]]&amp;TablePermissions[[#This Row],[Parameter]]</f>
        <v>FunctionWIDEMENUS</v>
      </c>
      <c r="AS51" t="s">
        <v>542</v>
      </c>
      <c r="AT51" t="s">
        <v>543</v>
      </c>
      <c r="AU51"/>
      <c r="AW51" t="s">
        <v>301</v>
      </c>
      <c r="AX51" t="s">
        <v>544</v>
      </c>
      <c r="AY51" t="s">
        <v>774</v>
      </c>
      <c r="AZ51" s="8">
        <f>COUNTIFS($AW$4:AW51,TableSpeech[[#This Row],[Language]],$AX$4:AX51,TableSpeech[[#This Row],[Function]])</f>
        <v>16</v>
      </c>
      <c r="BC51" t="s">
        <v>771</v>
      </c>
      <c r="BD51" s="8">
        <v>18</v>
      </c>
      <c r="BE51" s="8">
        <v>6</v>
      </c>
      <c r="BF51" s="8" t="s">
        <v>595</v>
      </c>
      <c r="BG51" t="s">
        <v>762</v>
      </c>
      <c r="BH51" t="s">
        <v>583</v>
      </c>
      <c r="BI51"/>
      <c r="BV51" s="21"/>
      <c r="BW51" s="21"/>
      <c r="BX51" s="21"/>
      <c r="CT51" s="8">
        <v>48</v>
      </c>
      <c r="CU51" t="s">
        <v>1533</v>
      </c>
    </row>
    <row r="52" spans="9:99" x14ac:dyDescent="0.35">
      <c r="I52" t="s">
        <v>559</v>
      </c>
      <c r="J52" t="s">
        <v>560</v>
      </c>
      <c r="K52" s="8">
        <v>13900</v>
      </c>
      <c r="L52" t="s">
        <v>561</v>
      </c>
      <c r="M52" s="8">
        <v>9819</v>
      </c>
      <c r="N52" t="s">
        <v>562</v>
      </c>
      <c r="O52" s="8">
        <v>17092</v>
      </c>
      <c r="P52" t="s">
        <v>775</v>
      </c>
      <c r="Q52" s="8">
        <v>135548</v>
      </c>
      <c r="R52" t="s">
        <v>729</v>
      </c>
      <c r="S52" s="8">
        <v>99095408</v>
      </c>
      <c r="AN52" t="s">
        <v>3</v>
      </c>
      <c r="AO52" t="s">
        <v>11</v>
      </c>
      <c r="AP52" t="s">
        <v>732</v>
      </c>
      <c r="AQ52" s="8">
        <v>4</v>
      </c>
      <c r="AR52" t="str">
        <f>TablePermissions[[#This Row],[Kind]]&amp;TablePermissions[[#This Row],[Name]]&amp;TablePermissions[[#This Row],[Parameter]]</f>
        <v>FunctionWIDEVSCROLL</v>
      </c>
      <c r="AS52" t="s">
        <v>542</v>
      </c>
      <c r="AT52" t="s">
        <v>543</v>
      </c>
      <c r="AU52"/>
      <c r="AW52" t="s">
        <v>301</v>
      </c>
      <c r="AX52" t="s">
        <v>544</v>
      </c>
      <c r="AY52" t="s">
        <v>776</v>
      </c>
      <c r="AZ52" s="8">
        <f>COUNTIFS($AW$4:AW52,TableSpeech[[#This Row],[Language]],$AX$4:AX52,TableSpeech[[#This Row],[Function]])</f>
        <v>17</v>
      </c>
      <c r="BC52" t="s">
        <v>771</v>
      </c>
      <c r="BD52" s="8">
        <v>18</v>
      </c>
      <c r="BE52" s="8">
        <v>6</v>
      </c>
      <c r="BF52" s="8" t="s">
        <v>711</v>
      </c>
      <c r="BG52"/>
      <c r="BH52" t="s">
        <v>604</v>
      </c>
      <c r="BI52"/>
      <c r="BV52" s="21"/>
      <c r="BW52" s="21"/>
      <c r="BX52" s="21"/>
      <c r="CT52" s="8">
        <v>49</v>
      </c>
      <c r="CU52" t="s">
        <v>1534</v>
      </c>
    </row>
    <row r="53" spans="9:99" x14ac:dyDescent="0.35">
      <c r="I53" t="s">
        <v>559</v>
      </c>
      <c r="J53" t="s">
        <v>560</v>
      </c>
      <c r="K53" s="8">
        <v>13900</v>
      </c>
      <c r="L53" t="s">
        <v>561</v>
      </c>
      <c r="M53" s="8">
        <v>9819</v>
      </c>
      <c r="N53" t="s">
        <v>777</v>
      </c>
      <c r="O53" s="8">
        <v>20931</v>
      </c>
      <c r="P53" t="s">
        <v>778</v>
      </c>
      <c r="Q53" s="8">
        <v>137316</v>
      </c>
      <c r="R53" t="s">
        <v>779</v>
      </c>
      <c r="S53" s="8">
        <v>10096760</v>
      </c>
      <c r="AN53" t="s">
        <v>3</v>
      </c>
      <c r="AO53" t="s">
        <v>11</v>
      </c>
      <c r="AP53" t="s">
        <v>736</v>
      </c>
      <c r="AQ53" s="8">
        <v>4</v>
      </c>
      <c r="AR53" t="str">
        <f>TablePermissions[[#This Row],[Kind]]&amp;TablePermissions[[#This Row],[Name]]&amp;TablePermissions[[#This Row],[Parameter]]</f>
        <v>FunctionWIDEHSCROLL</v>
      </c>
      <c r="AS53" t="s">
        <v>542</v>
      </c>
      <c r="AT53" t="s">
        <v>543</v>
      </c>
      <c r="AU53"/>
      <c r="AW53" t="s">
        <v>301</v>
      </c>
      <c r="AX53" t="s">
        <v>544</v>
      </c>
      <c r="AY53" t="s">
        <v>780</v>
      </c>
      <c r="AZ53" s="8">
        <f>COUNTIFS($AW$4:AW53,TableSpeech[[#This Row],[Language]],$AX$4:AX53,TableSpeech[[#This Row],[Function]])</f>
        <v>18</v>
      </c>
      <c r="BC53" t="s">
        <v>771</v>
      </c>
      <c r="BD53" s="8">
        <v>18</v>
      </c>
      <c r="BE53" s="8">
        <v>6</v>
      </c>
      <c r="BF53" s="8" t="s">
        <v>711</v>
      </c>
      <c r="BG53" t="s">
        <v>762</v>
      </c>
      <c r="BH53" t="s">
        <v>583</v>
      </c>
      <c r="BI53"/>
      <c r="BV53" s="21"/>
      <c r="BW53" s="21"/>
      <c r="BX53" s="21"/>
      <c r="CT53" s="8">
        <v>50</v>
      </c>
      <c r="CU53" t="s">
        <v>1535</v>
      </c>
    </row>
    <row r="54" spans="9:99" x14ac:dyDescent="0.35">
      <c r="I54" t="s">
        <v>559</v>
      </c>
      <c r="J54" t="s">
        <v>560</v>
      </c>
      <c r="K54" s="8">
        <v>13900</v>
      </c>
      <c r="L54" t="s">
        <v>561</v>
      </c>
      <c r="M54" s="8">
        <v>9819</v>
      </c>
      <c r="N54" t="s">
        <v>777</v>
      </c>
      <c r="O54" s="8">
        <v>20931</v>
      </c>
      <c r="P54" t="s">
        <v>781</v>
      </c>
      <c r="Q54" s="8">
        <v>184013</v>
      </c>
      <c r="R54" t="s">
        <v>782</v>
      </c>
      <c r="S54" s="8">
        <v>10077473</v>
      </c>
      <c r="AN54" t="s">
        <v>3</v>
      </c>
      <c r="AO54" t="s">
        <v>11</v>
      </c>
      <c r="AP54" t="s">
        <v>749</v>
      </c>
      <c r="AQ54" s="8">
        <v>4</v>
      </c>
      <c r="AR54" t="str">
        <f>TablePermissions[[#This Row],[Kind]]&amp;TablePermissions[[#This Row],[Name]]&amp;TablePermissions[[#This Row],[Parameter]]</f>
        <v>FunctionWIDEWORKBOOKTABS</v>
      </c>
      <c r="AS54" t="s">
        <v>542</v>
      </c>
      <c r="AT54" t="s">
        <v>543</v>
      </c>
      <c r="AU54"/>
      <c r="AW54" t="s">
        <v>301</v>
      </c>
      <c r="AX54" t="s">
        <v>544</v>
      </c>
      <c r="AY54" t="s">
        <v>784</v>
      </c>
      <c r="AZ54" s="8">
        <f>COUNTIFS($AW$4:AW54,TableSpeech[[#This Row],[Language]],$AX$4:AX54,TableSpeech[[#This Row],[Function]])</f>
        <v>19</v>
      </c>
      <c r="BC54" t="s">
        <v>785</v>
      </c>
      <c r="BD54" s="8">
        <v>19</v>
      </c>
      <c r="BE54" s="8"/>
      <c r="BF54" s="8"/>
      <c r="BG54"/>
      <c r="BH54"/>
      <c r="BI54"/>
      <c r="BV54" s="21"/>
      <c r="BW54" s="21"/>
      <c r="BX54" s="21"/>
      <c r="CT54" s="8">
        <v>51</v>
      </c>
      <c r="CU54" t="s">
        <v>1536</v>
      </c>
    </row>
    <row r="55" spans="9:99" x14ac:dyDescent="0.35">
      <c r="I55" t="s">
        <v>559</v>
      </c>
      <c r="J55" t="s">
        <v>560</v>
      </c>
      <c r="K55" s="8">
        <v>13900</v>
      </c>
      <c r="L55" t="s">
        <v>561</v>
      </c>
      <c r="M55" s="8">
        <v>9819</v>
      </c>
      <c r="N55" t="s">
        <v>777</v>
      </c>
      <c r="O55" s="8">
        <v>20931</v>
      </c>
      <c r="P55" t="s">
        <v>786</v>
      </c>
      <c r="Q55" s="8">
        <v>137343</v>
      </c>
      <c r="R55" t="s">
        <v>787</v>
      </c>
      <c r="S55" s="8">
        <v>10093074</v>
      </c>
      <c r="AN55" t="s">
        <v>3</v>
      </c>
      <c r="AO55" t="s">
        <v>17</v>
      </c>
      <c r="AP55"/>
      <c r="AQ55" s="8">
        <v>2</v>
      </c>
      <c r="AR55" t="str">
        <f>TablePermissions[[#This Row],[Kind]]&amp;TablePermissions[[#This Row],[Name]]&amp;TablePermissions[[#This Row],[Parameter]]</f>
        <v>FunctionUNLOCK</v>
      </c>
      <c r="AS55" t="s">
        <v>783</v>
      </c>
      <c r="AT55" t="s">
        <v>543</v>
      </c>
      <c r="AU55"/>
      <c r="AW55" t="s">
        <v>301</v>
      </c>
      <c r="AX55" t="s">
        <v>544</v>
      </c>
      <c r="AY55" t="s">
        <v>789</v>
      </c>
      <c r="AZ55" s="8">
        <f>COUNTIFS($AW$4:AW55,TableSpeech[[#This Row],[Language]],$AX$4:AX55,TableSpeech[[#This Row],[Function]])</f>
        <v>20</v>
      </c>
      <c r="BC55" t="s">
        <v>790</v>
      </c>
      <c r="BD55" s="8">
        <v>20</v>
      </c>
      <c r="BE55" s="8"/>
      <c r="BF55" s="8"/>
      <c r="BG55"/>
      <c r="BH55"/>
      <c r="BI55"/>
      <c r="BV55" s="21"/>
      <c r="BW55" s="21"/>
      <c r="BX55" s="21"/>
      <c r="CT55" s="8">
        <v>52</v>
      </c>
      <c r="CU55" t="s">
        <v>1537</v>
      </c>
    </row>
    <row r="56" spans="9:99" x14ac:dyDescent="0.35">
      <c r="I56" t="s">
        <v>559</v>
      </c>
      <c r="J56" t="s">
        <v>560</v>
      </c>
      <c r="K56" s="8">
        <v>13900</v>
      </c>
      <c r="L56" t="s">
        <v>561</v>
      </c>
      <c r="M56" s="8">
        <v>9819</v>
      </c>
      <c r="N56" t="s">
        <v>777</v>
      </c>
      <c r="O56" s="8">
        <v>20931</v>
      </c>
      <c r="P56" t="s">
        <v>791</v>
      </c>
      <c r="Q56" s="8">
        <v>393814</v>
      </c>
      <c r="R56" t="s">
        <v>792</v>
      </c>
      <c r="S56" s="8">
        <v>11102541</v>
      </c>
      <c r="AN56" t="s">
        <v>3</v>
      </c>
      <c r="AO56" t="s">
        <v>788</v>
      </c>
      <c r="AP56"/>
      <c r="AQ56" s="8">
        <v>3</v>
      </c>
      <c r="AR56" t="str">
        <f>TablePermissions[[#This Row],[Kind]]&amp;TablePermissions[[#This Row],[Name]]&amp;TablePermissions[[#This Row],[Parameter]]</f>
        <v>FunctionHELP</v>
      </c>
      <c r="AS56" t="s">
        <v>783</v>
      </c>
      <c r="AT56" t="s">
        <v>543</v>
      </c>
      <c r="AU56"/>
      <c r="AW56" t="s">
        <v>301</v>
      </c>
      <c r="AX56" t="s">
        <v>544</v>
      </c>
      <c r="AY56" t="s">
        <v>794</v>
      </c>
      <c r="AZ56" s="8">
        <f>COUNTIFS($AW$4:AW56,TableSpeech[[#This Row],[Language]],$AX$4:AX56,TableSpeech[[#This Row],[Function]])</f>
        <v>21</v>
      </c>
      <c r="BC56" t="s">
        <v>795</v>
      </c>
      <c r="BD56" s="8">
        <v>21</v>
      </c>
      <c r="BE56" s="8"/>
      <c r="BF56" s="8"/>
      <c r="BG56"/>
      <c r="BH56"/>
      <c r="BI56"/>
      <c r="BV56" s="21"/>
      <c r="BW56" s="21"/>
      <c r="BX56" s="21"/>
      <c r="CT56" s="8">
        <v>53</v>
      </c>
      <c r="CU56" t="s">
        <v>1538</v>
      </c>
    </row>
    <row r="57" spans="9:99" x14ac:dyDescent="0.35">
      <c r="I57" t="s">
        <v>559</v>
      </c>
      <c r="J57" t="s">
        <v>560</v>
      </c>
      <c r="K57" s="8">
        <v>13900</v>
      </c>
      <c r="L57" t="s">
        <v>561</v>
      </c>
      <c r="M57" s="8">
        <v>9819</v>
      </c>
      <c r="N57" t="s">
        <v>777</v>
      </c>
      <c r="O57" s="8">
        <v>20931</v>
      </c>
      <c r="P57" t="s">
        <v>796</v>
      </c>
      <c r="Q57" s="8">
        <v>137171</v>
      </c>
      <c r="R57" t="s">
        <v>797</v>
      </c>
      <c r="S57" s="8">
        <v>10085725</v>
      </c>
      <c r="AN57" t="s">
        <v>3</v>
      </c>
      <c r="AO57" t="s">
        <v>793</v>
      </c>
      <c r="AP57"/>
      <c r="AQ57" s="8">
        <v>2</v>
      </c>
      <c r="AR57" t="str">
        <f>TablePermissions[[#This Row],[Kind]]&amp;TablePermissions[[#This Row],[Name]]&amp;TablePermissions[[#This Row],[Parameter]]</f>
        <v>FunctionLOGIN</v>
      </c>
      <c r="AS57" t="s">
        <v>542</v>
      </c>
      <c r="AT57" t="s">
        <v>543</v>
      </c>
      <c r="AU57"/>
      <c r="AW57" t="s">
        <v>301</v>
      </c>
      <c r="AX57" t="s">
        <v>544</v>
      </c>
      <c r="AY57" t="s">
        <v>798</v>
      </c>
      <c r="AZ57" s="8">
        <f>COUNTIFS($AW$4:AW57,TableSpeech[[#This Row],[Language]],$AX$4:AX57,TableSpeech[[#This Row],[Function]])</f>
        <v>22</v>
      </c>
      <c r="BC57" t="s">
        <v>799</v>
      </c>
      <c r="BD57" s="8">
        <v>22</v>
      </c>
      <c r="BE57" s="8"/>
      <c r="BF57" s="8"/>
      <c r="BG57"/>
      <c r="BH57"/>
      <c r="BI57"/>
      <c r="CT57" s="8">
        <v>54</v>
      </c>
      <c r="CU57" t="s">
        <v>1539</v>
      </c>
    </row>
    <row r="58" spans="9:99" x14ac:dyDescent="0.35">
      <c r="I58" t="s">
        <v>559</v>
      </c>
      <c r="J58" t="s">
        <v>560</v>
      </c>
      <c r="K58" s="8">
        <v>13900</v>
      </c>
      <c r="L58" t="s">
        <v>561</v>
      </c>
      <c r="M58" s="8">
        <v>9819</v>
      </c>
      <c r="N58" t="s">
        <v>777</v>
      </c>
      <c r="O58" s="8">
        <v>20931</v>
      </c>
      <c r="P58" t="s">
        <v>800</v>
      </c>
      <c r="Q58" s="8">
        <v>177908</v>
      </c>
      <c r="R58" t="s">
        <v>801</v>
      </c>
      <c r="S58" s="8">
        <v>10081178</v>
      </c>
      <c r="AN58" t="s">
        <v>3</v>
      </c>
      <c r="AO58" t="s">
        <v>31</v>
      </c>
      <c r="AP58"/>
      <c r="AQ58" s="8">
        <v>5</v>
      </c>
      <c r="AR58" t="str">
        <f>TablePermissions[[#This Row],[Kind]]&amp;TablePermissions[[#This Row],[Name]]&amp;TablePermissions[[#This Row],[Parameter]]</f>
        <v>FunctionADDFUNCTION</v>
      </c>
      <c r="AS58" t="s">
        <v>542</v>
      </c>
      <c r="AT58" t="s">
        <v>543</v>
      </c>
      <c r="AU58"/>
      <c r="AW58" t="s">
        <v>301</v>
      </c>
      <c r="AX58" t="s">
        <v>544</v>
      </c>
      <c r="AY58" t="s">
        <v>802</v>
      </c>
      <c r="AZ58" s="8">
        <f>COUNTIFS($AW$4:AW58,TableSpeech[[#This Row],[Language]],$AX$4:AX58,TableSpeech[[#This Row],[Function]])</f>
        <v>23</v>
      </c>
      <c r="BC58" t="s">
        <v>803</v>
      </c>
      <c r="BD58" s="8">
        <v>23</v>
      </c>
      <c r="BE58"/>
      <c r="BF58"/>
      <c r="BG58"/>
      <c r="BH58"/>
      <c r="BI58"/>
      <c r="CT58" s="8">
        <v>55</v>
      </c>
      <c r="CU58" t="s">
        <v>1540</v>
      </c>
    </row>
    <row r="59" spans="9:99" x14ac:dyDescent="0.35">
      <c r="I59" t="s">
        <v>559</v>
      </c>
      <c r="J59" t="s">
        <v>560</v>
      </c>
      <c r="K59" s="8">
        <v>13900</v>
      </c>
      <c r="L59" t="s">
        <v>561</v>
      </c>
      <c r="M59" s="8">
        <v>9819</v>
      </c>
      <c r="N59" t="s">
        <v>777</v>
      </c>
      <c r="O59" s="8">
        <v>20931</v>
      </c>
      <c r="P59" t="s">
        <v>800</v>
      </c>
      <c r="Q59" s="8">
        <v>393814</v>
      </c>
      <c r="R59" t="s">
        <v>792</v>
      </c>
      <c r="S59" s="8">
        <v>10096825</v>
      </c>
      <c r="AN59" t="s">
        <v>3</v>
      </c>
      <c r="AO59" t="s">
        <v>33</v>
      </c>
      <c r="AP59"/>
      <c r="AQ59" s="8">
        <v>2</v>
      </c>
      <c r="AR59" t="str">
        <f>TablePermissions[[#This Row],[Kind]]&amp;TablePermissions[[#This Row],[Name]]&amp;TablePermissions[[#This Row],[Parameter]]</f>
        <v>FunctionREFRESH</v>
      </c>
      <c r="AS59" t="s">
        <v>783</v>
      </c>
      <c r="AT59" t="s">
        <v>543</v>
      </c>
      <c r="AU59"/>
      <c r="AW59" t="s">
        <v>301</v>
      </c>
      <c r="AX59" t="s">
        <v>544</v>
      </c>
      <c r="AY59" t="s">
        <v>805</v>
      </c>
      <c r="AZ59" s="8">
        <f>COUNTIFS($AW$4:AW59,TableSpeech[[#This Row],[Language]],$AX$4:AX59,TableSpeech[[#This Row],[Function]])</f>
        <v>24</v>
      </c>
      <c r="BC59" t="s">
        <v>806</v>
      </c>
      <c r="BD59" s="8">
        <v>24</v>
      </c>
      <c r="BE59"/>
      <c r="BF59"/>
      <c r="BG59"/>
      <c r="BH59"/>
      <c r="BI59"/>
      <c r="CT59" s="8">
        <v>56</v>
      </c>
      <c r="CU59" t="s">
        <v>1541</v>
      </c>
    </row>
    <row r="60" spans="9:99" x14ac:dyDescent="0.35">
      <c r="I60" t="s">
        <v>559</v>
      </c>
      <c r="J60" t="s">
        <v>560</v>
      </c>
      <c r="K60" s="8">
        <v>13900</v>
      </c>
      <c r="L60" t="s">
        <v>561</v>
      </c>
      <c r="M60" s="8">
        <v>9819</v>
      </c>
      <c r="N60" t="s">
        <v>777</v>
      </c>
      <c r="O60" s="8">
        <v>20931</v>
      </c>
      <c r="P60" t="s">
        <v>807</v>
      </c>
      <c r="Q60" s="8">
        <v>177835</v>
      </c>
      <c r="R60" t="s">
        <v>808</v>
      </c>
      <c r="S60" s="8">
        <v>10253357</v>
      </c>
      <c r="AN60" t="s">
        <v>3</v>
      </c>
      <c r="AO60" t="s">
        <v>35</v>
      </c>
      <c r="AP60"/>
      <c r="AQ60" s="8">
        <v>5</v>
      </c>
      <c r="AR60" t="str">
        <f>TablePermissions[[#This Row],[Kind]]&amp;TablePermissions[[#This Row],[Name]]&amp;TablePermissions[[#This Row],[Parameter]]</f>
        <v>FunctionINTERNDATA</v>
      </c>
      <c r="AS60" t="s">
        <v>804</v>
      </c>
      <c r="AT60" t="s">
        <v>543</v>
      </c>
      <c r="AU60"/>
      <c r="AW60" t="s">
        <v>301</v>
      </c>
      <c r="AX60" t="s">
        <v>544</v>
      </c>
      <c r="AY60" t="s">
        <v>809</v>
      </c>
      <c r="AZ60" s="8">
        <f>COUNTIFS($AW$4:AW60,TableSpeech[[#This Row],[Language]],$AX$4:AX60,TableSpeech[[#This Row],[Function]])</f>
        <v>25</v>
      </c>
      <c r="BC60" t="s">
        <v>810</v>
      </c>
      <c r="BD60" s="8">
        <v>25</v>
      </c>
      <c r="BE60" s="8"/>
      <c r="BF60" s="8"/>
      <c r="BG60"/>
      <c r="BH60"/>
      <c r="BI60"/>
      <c r="CT60" s="8">
        <v>57</v>
      </c>
      <c r="CU60" t="s">
        <v>1542</v>
      </c>
    </row>
    <row r="61" spans="9:99" x14ac:dyDescent="0.35">
      <c r="I61" t="s">
        <v>559</v>
      </c>
      <c r="J61" t="s">
        <v>560</v>
      </c>
      <c r="K61" s="8">
        <v>13900</v>
      </c>
      <c r="L61" t="s">
        <v>561</v>
      </c>
      <c r="M61" s="8">
        <v>9819</v>
      </c>
      <c r="N61" t="s">
        <v>777</v>
      </c>
      <c r="O61" s="8">
        <v>20931</v>
      </c>
      <c r="P61" t="s">
        <v>811</v>
      </c>
      <c r="Q61" s="8">
        <v>393815</v>
      </c>
      <c r="R61" t="s">
        <v>812</v>
      </c>
      <c r="S61" s="8">
        <v>11102487</v>
      </c>
      <c r="AN61" t="s">
        <v>3</v>
      </c>
      <c r="AO61" t="s">
        <v>37</v>
      </c>
      <c r="AP61"/>
      <c r="AQ61" s="8">
        <v>3</v>
      </c>
      <c r="AR61" t="str">
        <f>TablePermissions[[#This Row],[Kind]]&amp;TablePermissions[[#This Row],[Name]]&amp;TablePermissions[[#This Row],[Parameter]]</f>
        <v>FunctionEXCLUDEOUTPUTS</v>
      </c>
      <c r="AS61" t="s">
        <v>804</v>
      </c>
      <c r="AT61" t="s">
        <v>543</v>
      </c>
      <c r="AU61"/>
      <c r="AW61" t="s">
        <v>301</v>
      </c>
      <c r="AX61" t="s">
        <v>544</v>
      </c>
      <c r="AY61" t="s">
        <v>813</v>
      </c>
      <c r="AZ61" s="8">
        <f>COUNTIFS($AW$4:AW61,TableSpeech[[#This Row],[Language]],$AX$4:AX61,TableSpeech[[#This Row],[Function]])</f>
        <v>26</v>
      </c>
      <c r="BC61" t="s">
        <v>814</v>
      </c>
      <c r="BD61" s="8">
        <v>26</v>
      </c>
      <c r="BE61" s="8">
        <v>7</v>
      </c>
      <c r="BF61" s="8" t="s">
        <v>595</v>
      </c>
      <c r="BG61"/>
      <c r="BH61" t="s">
        <v>604</v>
      </c>
      <c r="BI61"/>
      <c r="CT61" s="8">
        <v>58</v>
      </c>
      <c r="CU61" t="s">
        <v>1543</v>
      </c>
    </row>
    <row r="62" spans="9:99" x14ac:dyDescent="0.35">
      <c r="I62" t="s">
        <v>559</v>
      </c>
      <c r="J62" t="s">
        <v>560</v>
      </c>
      <c r="K62" s="8">
        <v>13900</v>
      </c>
      <c r="L62" t="s">
        <v>561</v>
      </c>
      <c r="M62" s="8">
        <v>9819</v>
      </c>
      <c r="N62" t="s">
        <v>777</v>
      </c>
      <c r="O62" s="8">
        <v>20931</v>
      </c>
      <c r="P62" t="s">
        <v>815</v>
      </c>
      <c r="Q62" s="8">
        <v>405549</v>
      </c>
      <c r="R62" t="s">
        <v>816</v>
      </c>
      <c r="S62" s="8">
        <v>11119978</v>
      </c>
      <c r="AN62" t="s">
        <v>3</v>
      </c>
      <c r="AO62" t="s">
        <v>39</v>
      </c>
      <c r="AP62"/>
      <c r="AQ62" s="8">
        <v>3</v>
      </c>
      <c r="AR62" t="str">
        <f>TablePermissions[[#This Row],[Kind]]&amp;TablePermissions[[#This Row],[Name]]&amp;TablePermissions[[#This Row],[Parameter]]</f>
        <v>FunctionAUX</v>
      </c>
      <c r="AS62" t="s">
        <v>804</v>
      </c>
      <c r="AT62" t="s">
        <v>543</v>
      </c>
      <c r="AU62"/>
      <c r="AW62" t="s">
        <v>301</v>
      </c>
      <c r="AX62" t="s">
        <v>544</v>
      </c>
      <c r="AY62" t="s">
        <v>817</v>
      </c>
      <c r="AZ62" s="8">
        <f>COUNTIFS($AW$4:AW62,TableSpeech[[#This Row],[Language]],$AX$4:AX62,TableSpeech[[#This Row],[Function]])</f>
        <v>27</v>
      </c>
      <c r="BC62" t="s">
        <v>818</v>
      </c>
      <c r="BD62" s="8">
        <v>27</v>
      </c>
      <c r="BE62"/>
      <c r="BF62"/>
      <c r="BG62"/>
      <c r="BH62"/>
      <c r="BI62"/>
      <c r="CT62" s="8">
        <v>59</v>
      </c>
      <c r="CU62" t="s">
        <v>1544</v>
      </c>
    </row>
    <row r="63" spans="9:99" x14ac:dyDescent="0.35">
      <c r="I63" t="s">
        <v>559</v>
      </c>
      <c r="J63" t="s">
        <v>560</v>
      </c>
      <c r="K63" s="8">
        <v>13900</v>
      </c>
      <c r="L63" t="s">
        <v>561</v>
      </c>
      <c r="M63" s="8">
        <v>9819</v>
      </c>
      <c r="N63" t="s">
        <v>777</v>
      </c>
      <c r="O63" s="8">
        <v>20931</v>
      </c>
      <c r="P63" t="s">
        <v>811</v>
      </c>
      <c r="Q63" s="8">
        <v>393815</v>
      </c>
      <c r="R63" t="s">
        <v>812</v>
      </c>
      <c r="S63" s="8">
        <v>10293054</v>
      </c>
      <c r="AN63" t="s">
        <v>3</v>
      </c>
      <c r="AO63" t="s">
        <v>41</v>
      </c>
      <c r="AP63"/>
      <c r="AQ63" s="8">
        <v>3</v>
      </c>
      <c r="AR63" t="str">
        <f>TablePermissions[[#This Row],[Kind]]&amp;TablePermissions[[#This Row],[Name]]&amp;TablePermissions[[#This Row],[Parameter]]</f>
        <v>FunctionCOLSPAN</v>
      </c>
      <c r="AS63" t="s">
        <v>804</v>
      </c>
      <c r="AT63" t="s">
        <v>543</v>
      </c>
      <c r="AU63"/>
      <c r="AW63" t="s">
        <v>301</v>
      </c>
      <c r="AX63" t="s">
        <v>544</v>
      </c>
      <c r="AY63" t="s">
        <v>819</v>
      </c>
      <c r="AZ63" s="8">
        <f>COUNTIFS($AW$4:AW63,TableSpeech[[#This Row],[Language]],$AX$4:AX63,TableSpeech[[#This Row],[Function]])</f>
        <v>28</v>
      </c>
      <c r="BC63" t="s">
        <v>820</v>
      </c>
      <c r="BD63" s="8">
        <v>28</v>
      </c>
      <c r="BE63"/>
      <c r="BF63"/>
      <c r="BG63"/>
      <c r="BH63"/>
      <c r="BI63"/>
      <c r="CT63" s="8">
        <v>60</v>
      </c>
      <c r="CU63" t="s">
        <v>1545</v>
      </c>
    </row>
    <row r="64" spans="9:99" x14ac:dyDescent="0.35">
      <c r="I64" t="s">
        <v>559</v>
      </c>
      <c r="J64" t="s">
        <v>560</v>
      </c>
      <c r="K64" s="8">
        <v>13900</v>
      </c>
      <c r="L64" t="s">
        <v>561</v>
      </c>
      <c r="M64" s="8">
        <v>9819</v>
      </c>
      <c r="N64" t="s">
        <v>777</v>
      </c>
      <c r="O64" s="8">
        <v>20931</v>
      </c>
      <c r="P64" t="s">
        <v>821</v>
      </c>
      <c r="Q64" s="8">
        <v>168384</v>
      </c>
      <c r="R64" t="s">
        <v>822</v>
      </c>
      <c r="S64" s="8">
        <v>11019308</v>
      </c>
      <c r="AN64" t="s">
        <v>3</v>
      </c>
      <c r="AO64" t="s">
        <v>43</v>
      </c>
      <c r="AP64"/>
      <c r="AQ64" s="8">
        <v>3</v>
      </c>
      <c r="AR64" t="str">
        <f>TablePermissions[[#This Row],[Kind]]&amp;TablePermissions[[#This Row],[Name]]&amp;TablePermissions[[#This Row],[Parameter]]</f>
        <v>FunctionCOMPACT</v>
      </c>
      <c r="AS64" t="s">
        <v>804</v>
      </c>
      <c r="AT64" t="s">
        <v>543</v>
      </c>
      <c r="AU64"/>
      <c r="AW64" t="s">
        <v>301</v>
      </c>
      <c r="AX64" t="s">
        <v>544</v>
      </c>
      <c r="AY64" t="s">
        <v>823</v>
      </c>
      <c r="AZ64" s="8">
        <f>COUNTIFS($AW$4:AW64,TableSpeech[[#This Row],[Language]],$AX$4:AX64,TableSpeech[[#This Row],[Function]])</f>
        <v>29</v>
      </c>
      <c r="BC64" t="s">
        <v>824</v>
      </c>
      <c r="BD64" s="8">
        <v>29</v>
      </c>
      <c r="BE64"/>
      <c r="BF64"/>
      <c r="BG64"/>
      <c r="BH64"/>
      <c r="BI64"/>
      <c r="CT64" s="8">
        <v>61</v>
      </c>
      <c r="CU64" t="s">
        <v>1546</v>
      </c>
    </row>
    <row r="65" spans="8:99" x14ac:dyDescent="0.35">
      <c r="I65" t="s">
        <v>559</v>
      </c>
      <c r="J65" t="s">
        <v>560</v>
      </c>
      <c r="K65" s="8">
        <v>13900</v>
      </c>
      <c r="L65" t="s">
        <v>561</v>
      </c>
      <c r="M65" s="8">
        <v>9819</v>
      </c>
      <c r="N65" t="s">
        <v>777</v>
      </c>
      <c r="O65" s="8">
        <v>20931</v>
      </c>
      <c r="P65" t="s">
        <v>821</v>
      </c>
      <c r="Q65" s="8">
        <v>168384</v>
      </c>
      <c r="R65" t="s">
        <v>822</v>
      </c>
      <c r="S65" s="8">
        <v>10093073</v>
      </c>
      <c r="AN65" t="s">
        <v>3</v>
      </c>
      <c r="AO65" t="s">
        <v>45</v>
      </c>
      <c r="AP65"/>
      <c r="AQ65" s="8">
        <v>3</v>
      </c>
      <c r="AR65" t="str">
        <f>TablePermissions[[#This Row],[Kind]]&amp;TablePermissions[[#This Row],[Name]]&amp;TablePermissions[[#This Row],[Parameter]]</f>
        <v>FunctionSPARSE</v>
      </c>
      <c r="AS65" t="s">
        <v>804</v>
      </c>
      <c r="AT65" t="s">
        <v>543</v>
      </c>
      <c r="AU65"/>
      <c r="BC65" t="s">
        <v>825</v>
      </c>
      <c r="BD65" s="8">
        <v>30</v>
      </c>
      <c r="BE65"/>
      <c r="BF65"/>
      <c r="BG65"/>
      <c r="BH65"/>
      <c r="BI65"/>
      <c r="CT65" s="8">
        <v>62</v>
      </c>
      <c r="CU65" t="s">
        <v>1547</v>
      </c>
    </row>
    <row r="66" spans="8:99" x14ac:dyDescent="0.35">
      <c r="I66" t="s">
        <v>559</v>
      </c>
      <c r="J66" t="s">
        <v>560</v>
      </c>
      <c r="K66" s="8">
        <v>13900</v>
      </c>
      <c r="L66" t="s">
        <v>561</v>
      </c>
      <c r="M66" s="8">
        <v>9819</v>
      </c>
      <c r="N66" t="s">
        <v>777</v>
      </c>
      <c r="O66" s="8">
        <v>20931</v>
      </c>
      <c r="P66" t="s">
        <v>811</v>
      </c>
      <c r="Q66" s="8">
        <v>393815</v>
      </c>
      <c r="R66" t="s">
        <v>812</v>
      </c>
      <c r="S66" s="8">
        <v>99074845</v>
      </c>
      <c r="AN66" t="s">
        <v>3</v>
      </c>
      <c r="AO66" t="s">
        <v>47</v>
      </c>
      <c r="AP66"/>
      <c r="AQ66" s="8">
        <v>2</v>
      </c>
      <c r="AR66" t="str">
        <f>TablePermissions[[#This Row],[Kind]]&amp;TablePermissions[[#This Row],[Name]]&amp;TablePermissions[[#This Row],[Parameter]]</f>
        <v>FunctionGOTO</v>
      </c>
      <c r="AS66" t="s">
        <v>542</v>
      </c>
      <c r="AT66" t="s">
        <v>543</v>
      </c>
      <c r="AU66" s="8">
        <v>1</v>
      </c>
      <c r="BC66" t="s">
        <v>826</v>
      </c>
      <c r="BD66" s="8">
        <v>31</v>
      </c>
      <c r="BE66"/>
      <c r="BF66"/>
      <c r="BG66"/>
      <c r="BH66"/>
      <c r="BI66"/>
      <c r="CT66" s="8">
        <v>63</v>
      </c>
      <c r="CU66" t="s">
        <v>1548</v>
      </c>
    </row>
    <row r="67" spans="8:99" x14ac:dyDescent="0.35">
      <c r="I67" t="s">
        <v>559</v>
      </c>
      <c r="J67" t="s">
        <v>560</v>
      </c>
      <c r="K67" s="8">
        <v>13900</v>
      </c>
      <c r="L67" t="s">
        <v>561</v>
      </c>
      <c r="M67" s="8">
        <v>9819</v>
      </c>
      <c r="N67" t="s">
        <v>777</v>
      </c>
      <c r="O67" s="8">
        <v>20931</v>
      </c>
      <c r="P67" t="s">
        <v>811</v>
      </c>
      <c r="Q67" s="8">
        <v>393815</v>
      </c>
      <c r="R67" t="s">
        <v>812</v>
      </c>
      <c r="S67" s="8">
        <v>10252862</v>
      </c>
      <c r="AN67" t="s">
        <v>3</v>
      </c>
      <c r="AO67" t="s">
        <v>49</v>
      </c>
      <c r="AP67"/>
      <c r="AQ67" s="8">
        <v>2</v>
      </c>
      <c r="AR67" t="str">
        <f>TablePermissions[[#This Row],[Kind]]&amp;TablePermissions[[#This Row],[Name]]&amp;TablePermissions[[#This Row],[Parameter]]</f>
        <v>FunctionSOS</v>
      </c>
      <c r="AS67" t="s">
        <v>542</v>
      </c>
      <c r="AT67" t="s">
        <v>543</v>
      </c>
      <c r="AU67"/>
      <c r="BC67" t="s">
        <v>828</v>
      </c>
      <c r="BD67" s="8">
        <v>32</v>
      </c>
      <c r="BE67"/>
      <c r="BF67"/>
      <c r="BG67"/>
      <c r="BH67"/>
      <c r="BI67"/>
      <c r="CT67" s="8">
        <v>64</v>
      </c>
      <c r="CU67" t="s">
        <v>1549</v>
      </c>
    </row>
    <row r="68" spans="8:99" x14ac:dyDescent="0.35">
      <c r="I68" t="s">
        <v>559</v>
      </c>
      <c r="J68" t="s">
        <v>560</v>
      </c>
      <c r="K68" s="8">
        <v>13900</v>
      </c>
      <c r="L68" t="s">
        <v>561</v>
      </c>
      <c r="M68" s="8">
        <v>9819</v>
      </c>
      <c r="N68" t="s">
        <v>777</v>
      </c>
      <c r="O68" s="8">
        <v>20931</v>
      </c>
      <c r="P68" t="s">
        <v>811</v>
      </c>
      <c r="Q68" s="8">
        <v>393815</v>
      </c>
      <c r="R68" t="s">
        <v>812</v>
      </c>
      <c r="S68" s="8">
        <v>11114410</v>
      </c>
      <c r="AN68" t="s">
        <v>3</v>
      </c>
      <c r="AO68" t="s">
        <v>51</v>
      </c>
      <c r="AP68"/>
      <c r="AQ68" s="8">
        <v>3</v>
      </c>
      <c r="AR68" t="str">
        <f>TablePermissions[[#This Row],[Kind]]&amp;TablePermissions[[#This Row],[Name]]&amp;TablePermissions[[#This Row],[Parameter]]</f>
        <v>FunctionSOD</v>
      </c>
      <c r="AS68" t="s">
        <v>542</v>
      </c>
      <c r="AT68" t="s">
        <v>827</v>
      </c>
      <c r="AU68"/>
      <c r="BC68" t="s">
        <v>829</v>
      </c>
      <c r="BD68" s="8">
        <v>33</v>
      </c>
      <c r="BE68" s="8"/>
      <c r="BF68" s="8"/>
      <c r="BG68"/>
      <c r="BH68"/>
      <c r="BI68"/>
      <c r="CT68" s="8">
        <v>65</v>
      </c>
      <c r="CU68" t="s">
        <v>1550</v>
      </c>
    </row>
    <row r="69" spans="8:99" x14ac:dyDescent="0.35">
      <c r="I69" t="s">
        <v>559</v>
      </c>
      <c r="J69" t="s">
        <v>560</v>
      </c>
      <c r="K69" s="8">
        <v>13900</v>
      </c>
      <c r="L69" t="s">
        <v>561</v>
      </c>
      <c r="M69" s="8">
        <v>9819</v>
      </c>
      <c r="N69" t="s">
        <v>777</v>
      </c>
      <c r="O69" s="8">
        <v>20931</v>
      </c>
      <c r="P69" t="s">
        <v>830</v>
      </c>
      <c r="Q69" s="8">
        <v>136222</v>
      </c>
      <c r="R69" t="s">
        <v>831</v>
      </c>
      <c r="S69" s="8">
        <v>10390022</v>
      </c>
      <c r="AN69" t="s">
        <v>3</v>
      </c>
      <c r="AO69" t="s">
        <v>54</v>
      </c>
      <c r="AP69"/>
      <c r="AQ69" s="8">
        <v>3</v>
      </c>
      <c r="AR69" t="str">
        <f>TablePermissions[[#This Row],[Kind]]&amp;TablePermissions[[#This Row],[Name]]&amp;TablePermissions[[#This Row],[Parameter]]</f>
        <v>FunctionSC</v>
      </c>
      <c r="AS69" t="s">
        <v>542</v>
      </c>
      <c r="AT69" t="s">
        <v>827</v>
      </c>
      <c r="AU69"/>
      <c r="BC69" t="s">
        <v>832</v>
      </c>
      <c r="BD69" s="8">
        <v>35</v>
      </c>
      <c r="BE69"/>
      <c r="BF69"/>
      <c r="BG69"/>
      <c r="BH69"/>
      <c r="BI69"/>
      <c r="CT69" s="8">
        <v>66</v>
      </c>
      <c r="CU69" t="s">
        <v>1551</v>
      </c>
    </row>
    <row r="70" spans="8:99" x14ac:dyDescent="0.35">
      <c r="I70" t="s">
        <v>559</v>
      </c>
      <c r="J70" t="s">
        <v>560</v>
      </c>
      <c r="K70" s="8">
        <v>13900</v>
      </c>
      <c r="L70" t="s">
        <v>561</v>
      </c>
      <c r="M70" s="8">
        <v>9819</v>
      </c>
      <c r="N70" t="s">
        <v>777</v>
      </c>
      <c r="O70" s="8">
        <v>20931</v>
      </c>
      <c r="P70" t="s">
        <v>833</v>
      </c>
      <c r="Q70" s="8">
        <v>137316</v>
      </c>
      <c r="R70" t="s">
        <v>779</v>
      </c>
      <c r="S70" s="8">
        <v>10330546</v>
      </c>
      <c r="AN70" t="s">
        <v>3</v>
      </c>
      <c r="AO70" t="s">
        <v>54</v>
      </c>
      <c r="AP70" t="s">
        <v>525</v>
      </c>
      <c r="AQ70" s="8">
        <v>3</v>
      </c>
      <c r="AR70" t="str">
        <f>TablePermissions[[#This Row],[Kind]]&amp;TablePermissions[[#This Row],[Name]]&amp;TablePermissions[[#This Row],[Parameter]]</f>
        <v>FunctionSCModal</v>
      </c>
      <c r="AS70" t="s">
        <v>542</v>
      </c>
      <c r="AT70" t="s">
        <v>827</v>
      </c>
      <c r="AU70"/>
      <c r="BC70" t="s">
        <v>834</v>
      </c>
      <c r="BD70" s="8">
        <v>36</v>
      </c>
      <c r="BE70"/>
      <c r="BF70"/>
      <c r="BG70"/>
      <c r="BH70"/>
      <c r="BI70"/>
      <c r="CT70" s="8">
        <v>67</v>
      </c>
      <c r="CU70" t="s">
        <v>1552</v>
      </c>
    </row>
    <row r="71" spans="8:99" x14ac:dyDescent="0.35">
      <c r="I71" t="s">
        <v>559</v>
      </c>
      <c r="J71" t="s">
        <v>560</v>
      </c>
      <c r="K71" s="8">
        <v>13900</v>
      </c>
      <c r="L71" t="s">
        <v>561</v>
      </c>
      <c r="M71" s="8">
        <v>9819</v>
      </c>
      <c r="N71" t="s">
        <v>777</v>
      </c>
      <c r="O71" s="8">
        <v>20931</v>
      </c>
      <c r="P71" t="s">
        <v>835</v>
      </c>
      <c r="Q71" s="8">
        <v>137286</v>
      </c>
      <c r="R71" t="s">
        <v>836</v>
      </c>
      <c r="S71" s="8">
        <v>99095355</v>
      </c>
      <c r="AN71" t="s">
        <v>3</v>
      </c>
      <c r="AO71" t="s">
        <v>54</v>
      </c>
      <c r="AP71" t="s">
        <v>526</v>
      </c>
      <c r="AQ71" s="8">
        <v>3</v>
      </c>
      <c r="AR71" t="str">
        <f>TablePermissions[[#This Row],[Kind]]&amp;TablePermissions[[#This Row],[Name]]&amp;TablePermissions[[#This Row],[Parameter]]</f>
        <v>FunctionSCShippingType</v>
      </c>
      <c r="AS71" t="s">
        <v>542</v>
      </c>
      <c r="AT71" t="s">
        <v>827</v>
      </c>
      <c r="AU71"/>
      <c r="BC71" t="s">
        <v>837</v>
      </c>
      <c r="BD71" s="8">
        <v>37</v>
      </c>
      <c r="BE71"/>
      <c r="BF71"/>
      <c r="BG71"/>
      <c r="BH71"/>
      <c r="BI71"/>
      <c r="CT71" s="8">
        <v>68</v>
      </c>
      <c r="CU71" t="s">
        <v>1553</v>
      </c>
    </row>
    <row r="72" spans="8:99" x14ac:dyDescent="0.35">
      <c r="I72" t="s">
        <v>559</v>
      </c>
      <c r="J72" t="s">
        <v>560</v>
      </c>
      <c r="K72" s="8">
        <v>13900</v>
      </c>
      <c r="L72" t="s">
        <v>561</v>
      </c>
      <c r="M72" s="8">
        <v>9819</v>
      </c>
      <c r="N72" t="s">
        <v>777</v>
      </c>
      <c r="O72" s="8">
        <v>20931</v>
      </c>
      <c r="P72" t="s">
        <v>811</v>
      </c>
      <c r="Q72" s="8">
        <v>393815</v>
      </c>
      <c r="R72" t="s">
        <v>838</v>
      </c>
      <c r="S72" s="8">
        <v>10390038</v>
      </c>
      <c r="AN72" t="s">
        <v>3</v>
      </c>
      <c r="AO72" t="s">
        <v>54</v>
      </c>
      <c r="AP72" t="s">
        <v>527</v>
      </c>
      <c r="AQ72" s="8">
        <v>3</v>
      </c>
      <c r="AR72" t="str">
        <f>TablePermissions[[#This Row],[Kind]]&amp;TablePermissions[[#This Row],[Name]]&amp;TablePermissions[[#This Row],[Parameter]]</f>
        <v>FunctionSCIncoterm</v>
      </c>
      <c r="AS72" t="s">
        <v>542</v>
      </c>
      <c r="AT72" t="s">
        <v>827</v>
      </c>
      <c r="AU72"/>
      <c r="BC72" t="s">
        <v>839</v>
      </c>
      <c r="BD72" s="8">
        <v>38</v>
      </c>
      <c r="BE72"/>
      <c r="BF72"/>
      <c r="BG72"/>
      <c r="BH72"/>
      <c r="BI72"/>
      <c r="CT72" s="8">
        <v>69</v>
      </c>
      <c r="CU72" t="s">
        <v>1554</v>
      </c>
    </row>
    <row r="73" spans="8:99" x14ac:dyDescent="0.35">
      <c r="I73" t="s">
        <v>559</v>
      </c>
      <c r="J73" t="s">
        <v>560</v>
      </c>
      <c r="K73" s="8">
        <v>13900</v>
      </c>
      <c r="L73" t="s">
        <v>561</v>
      </c>
      <c r="M73" s="8">
        <v>9819</v>
      </c>
      <c r="N73" t="s">
        <v>777</v>
      </c>
      <c r="O73" s="8">
        <v>20931</v>
      </c>
      <c r="P73" t="s">
        <v>800</v>
      </c>
      <c r="Q73" s="8">
        <v>393814</v>
      </c>
      <c r="R73" t="s">
        <v>792</v>
      </c>
      <c r="S73" s="8">
        <v>10001300</v>
      </c>
      <c r="AN73" t="s">
        <v>3</v>
      </c>
      <c r="AO73" t="s">
        <v>54</v>
      </c>
      <c r="AP73" t="s">
        <v>528</v>
      </c>
      <c r="AQ73" s="8">
        <v>3</v>
      </c>
      <c r="AR73" t="str">
        <f>TablePermissions[[#This Row],[Kind]]&amp;TablePermissions[[#This Row],[Name]]&amp;TablePermissions[[#This Row],[Parameter]]</f>
        <v>FunctionSCIncoterm2</v>
      </c>
      <c r="AS73" t="s">
        <v>542</v>
      </c>
      <c r="AT73" t="s">
        <v>827</v>
      </c>
      <c r="AU73"/>
      <c r="BC73" t="s">
        <v>840</v>
      </c>
      <c r="BD73" s="8">
        <v>39</v>
      </c>
      <c r="BE73"/>
      <c r="BF73"/>
      <c r="BG73"/>
      <c r="BH73"/>
      <c r="BI73"/>
      <c r="CT73" s="8">
        <v>70</v>
      </c>
      <c r="CU73" t="s">
        <v>1555</v>
      </c>
    </row>
    <row r="74" spans="8:99" x14ac:dyDescent="0.35">
      <c r="I74" t="s">
        <v>559</v>
      </c>
      <c r="J74" t="s">
        <v>560</v>
      </c>
      <c r="K74" s="8">
        <v>13900</v>
      </c>
      <c r="L74" t="s">
        <v>561</v>
      </c>
      <c r="M74" s="8">
        <v>9819</v>
      </c>
      <c r="N74" t="s">
        <v>777</v>
      </c>
      <c r="O74" s="8">
        <v>20931</v>
      </c>
      <c r="P74" t="s">
        <v>841</v>
      </c>
      <c r="Q74" s="8">
        <v>137343</v>
      </c>
      <c r="R74" t="s">
        <v>842</v>
      </c>
      <c r="S74" s="8">
        <v>11103669</v>
      </c>
      <c r="AN74" t="s">
        <v>3</v>
      </c>
      <c r="AO74" t="s">
        <v>54</v>
      </c>
      <c r="AP74" t="s">
        <v>181</v>
      </c>
      <c r="AQ74" s="8">
        <v>3</v>
      </c>
      <c r="AR74" t="str">
        <f>TablePermissions[[#This Row],[Kind]]&amp;TablePermissions[[#This Row],[Name]]&amp;TablePermissions[[#This Row],[Parameter]]</f>
        <v>FunctionSCZU</v>
      </c>
      <c r="AS74" t="s">
        <v>542</v>
      </c>
      <c r="AT74" t="s">
        <v>827</v>
      </c>
      <c r="AU74"/>
      <c r="BC74" t="s">
        <v>843</v>
      </c>
      <c r="BD74" s="8">
        <v>40</v>
      </c>
      <c r="BE74"/>
      <c r="BF74"/>
      <c r="BG74"/>
      <c r="BH74"/>
      <c r="BI74"/>
      <c r="CT74" s="8">
        <v>71</v>
      </c>
      <c r="CU74" t="s">
        <v>1556</v>
      </c>
    </row>
    <row r="75" spans="8:99" x14ac:dyDescent="0.35">
      <c r="I75" t="s">
        <v>559</v>
      </c>
      <c r="J75" t="s">
        <v>560</v>
      </c>
      <c r="K75" s="8">
        <v>13900</v>
      </c>
      <c r="L75" t="s">
        <v>561</v>
      </c>
      <c r="M75" s="8">
        <v>9819</v>
      </c>
      <c r="N75" t="s">
        <v>777</v>
      </c>
      <c r="O75" s="8">
        <v>20931</v>
      </c>
      <c r="P75" t="s">
        <v>844</v>
      </c>
      <c r="Q75" s="8">
        <v>392414</v>
      </c>
      <c r="R75" t="s">
        <v>845</v>
      </c>
      <c r="S75" s="8">
        <v>99084753</v>
      </c>
      <c r="AN75" t="s">
        <v>3</v>
      </c>
      <c r="AO75" t="s">
        <v>57</v>
      </c>
      <c r="AP75" t="b">
        <v>0</v>
      </c>
      <c r="AQ75" s="8">
        <v>2</v>
      </c>
      <c r="AR75" t="str">
        <f>TablePermissions[[#This Row],[Kind]]&amp;TablePermissions[[#This Row],[Name]]&amp;TablePermissions[[#This Row],[Parameter]]</f>
        <v>FunctionAUTOSAVEFALSE</v>
      </c>
      <c r="AS75" t="s">
        <v>542</v>
      </c>
      <c r="AT75" t="s">
        <v>543</v>
      </c>
      <c r="AU75"/>
      <c r="BC75" t="s">
        <v>846</v>
      </c>
      <c r="BD75" s="8">
        <v>41</v>
      </c>
      <c r="BE75" s="8">
        <v>26</v>
      </c>
      <c r="BF75" s="8" t="s">
        <v>547</v>
      </c>
      <c r="BG75"/>
      <c r="BH75" t="s">
        <v>699</v>
      </c>
      <c r="BI75"/>
      <c r="CT75" s="8">
        <v>72</v>
      </c>
      <c r="CU75" t="s">
        <v>1557</v>
      </c>
    </row>
    <row r="76" spans="8:99" x14ac:dyDescent="0.35">
      <c r="I76" t="s">
        <v>559</v>
      </c>
      <c r="J76" t="s">
        <v>560</v>
      </c>
      <c r="K76" s="8">
        <v>13900</v>
      </c>
      <c r="L76" t="s">
        <v>561</v>
      </c>
      <c r="M76" s="8">
        <v>9819</v>
      </c>
      <c r="N76" t="s">
        <v>777</v>
      </c>
      <c r="O76" s="8">
        <v>20931</v>
      </c>
      <c r="P76" t="s">
        <v>800</v>
      </c>
      <c r="Q76" s="8">
        <v>393814</v>
      </c>
      <c r="R76" t="s">
        <v>792</v>
      </c>
      <c r="S76" s="8">
        <v>10083760</v>
      </c>
      <c r="AN76" t="s">
        <v>3</v>
      </c>
      <c r="AO76" t="s">
        <v>57</v>
      </c>
      <c r="AP76" t="b">
        <v>1</v>
      </c>
      <c r="AQ76" s="8">
        <v>4</v>
      </c>
      <c r="AR76" t="str">
        <f>TablePermissions[[#This Row],[Kind]]&amp;TablePermissions[[#This Row],[Name]]&amp;TablePermissions[[#This Row],[Parameter]]</f>
        <v>FunctionAUTOSAVETRUE</v>
      </c>
      <c r="AS76" t="s">
        <v>542</v>
      </c>
      <c r="AT76" t="s">
        <v>543</v>
      </c>
      <c r="AU76"/>
      <c r="BC76" t="s">
        <v>846</v>
      </c>
      <c r="BD76" s="8">
        <v>41</v>
      </c>
      <c r="BE76" s="8">
        <v>26</v>
      </c>
      <c r="BF76" s="8" t="s">
        <v>569</v>
      </c>
      <c r="BG76"/>
      <c r="BH76" t="s">
        <v>699</v>
      </c>
      <c r="BI76"/>
      <c r="CT76" s="8">
        <v>73</v>
      </c>
      <c r="CU76" t="s">
        <v>1558</v>
      </c>
    </row>
    <row r="77" spans="8:99" x14ac:dyDescent="0.35">
      <c r="I77" t="s">
        <v>559</v>
      </c>
      <c r="J77" t="s">
        <v>560</v>
      </c>
      <c r="K77" s="8">
        <v>13900</v>
      </c>
      <c r="L77" t="s">
        <v>561</v>
      </c>
      <c r="M77" s="8">
        <v>9819</v>
      </c>
      <c r="N77" t="s">
        <v>777</v>
      </c>
      <c r="O77" s="8">
        <v>20931</v>
      </c>
      <c r="P77" t="s">
        <v>847</v>
      </c>
      <c r="Q77" s="8">
        <v>137209</v>
      </c>
      <c r="R77" t="s">
        <v>848</v>
      </c>
      <c r="S77" s="8">
        <v>10390044</v>
      </c>
      <c r="AN77" t="s">
        <v>3</v>
      </c>
      <c r="AO77" t="s">
        <v>60</v>
      </c>
      <c r="AP77"/>
      <c r="AQ77" s="8">
        <v>3</v>
      </c>
      <c r="AR77" t="str">
        <f>TablePermissions[[#This Row],[Kind]]&amp;TablePermissions[[#This Row],[Name]]&amp;TablePermissions[[#This Row],[Parameter]]</f>
        <v>FunctionMATERIALSETUP</v>
      </c>
      <c r="AS77" t="s">
        <v>542</v>
      </c>
      <c r="AT77" t="s">
        <v>543</v>
      </c>
      <c r="AU77"/>
      <c r="BC77" t="s">
        <v>846</v>
      </c>
      <c r="BD77" s="8">
        <v>41</v>
      </c>
      <c r="BE77" s="8">
        <v>26</v>
      </c>
      <c r="BF77" s="8" t="s">
        <v>705</v>
      </c>
      <c r="BG77"/>
      <c r="BH77" t="s">
        <v>699</v>
      </c>
      <c r="BI77"/>
      <c r="CT77" s="8">
        <v>74</v>
      </c>
      <c r="CU77" t="s">
        <v>1559</v>
      </c>
    </row>
    <row r="78" spans="8:99" x14ac:dyDescent="0.35">
      <c r="I78" t="s">
        <v>559</v>
      </c>
      <c r="J78" t="s">
        <v>560</v>
      </c>
      <c r="K78" s="8">
        <v>13900</v>
      </c>
      <c r="L78" t="s">
        <v>561</v>
      </c>
      <c r="M78" s="8">
        <v>9819</v>
      </c>
      <c r="N78" t="s">
        <v>777</v>
      </c>
      <c r="O78" s="8">
        <v>20931</v>
      </c>
      <c r="P78" t="s">
        <v>849</v>
      </c>
      <c r="Q78" s="8">
        <v>137291</v>
      </c>
      <c r="R78" t="s">
        <v>850</v>
      </c>
      <c r="S78" s="8">
        <v>10260573</v>
      </c>
      <c r="AN78" t="s">
        <v>3</v>
      </c>
      <c r="AO78" t="s">
        <v>1442</v>
      </c>
      <c r="AP78"/>
      <c r="AQ78" s="8">
        <v>3</v>
      </c>
      <c r="AR78" t="str">
        <f>TablePermissions[[#This Row],[Kind]]&amp;TablePermissions[[#This Row],[Name]]&amp;TablePermissions[[#This Row],[Parameter]]</f>
        <v>FunctionTALK</v>
      </c>
      <c r="AS78" t="s">
        <v>542</v>
      </c>
      <c r="AT78" t="s">
        <v>543</v>
      </c>
      <c r="AU78"/>
      <c r="BC78" t="s">
        <v>846</v>
      </c>
      <c r="BD78" s="8">
        <v>41</v>
      </c>
      <c r="BE78" s="8">
        <v>26</v>
      </c>
      <c r="BF78" s="8" t="s">
        <v>709</v>
      </c>
      <c r="BG78"/>
      <c r="BH78" t="s">
        <v>699</v>
      </c>
      <c r="BI78"/>
      <c r="CT78" s="8">
        <v>75</v>
      </c>
      <c r="CU78" t="s">
        <v>1560</v>
      </c>
    </row>
    <row r="79" spans="8:99" x14ac:dyDescent="0.35">
      <c r="I79" t="s">
        <v>559</v>
      </c>
      <c r="J79" t="s">
        <v>560</v>
      </c>
      <c r="K79" s="8">
        <v>13900</v>
      </c>
      <c r="L79" t="s">
        <v>561</v>
      </c>
      <c r="M79" s="8">
        <v>9819</v>
      </c>
      <c r="N79" t="s">
        <v>777</v>
      </c>
      <c r="O79" s="8">
        <v>20931</v>
      </c>
      <c r="P79" t="s">
        <v>811</v>
      </c>
      <c r="Q79" s="8">
        <v>393815</v>
      </c>
      <c r="R79" t="s">
        <v>838</v>
      </c>
      <c r="S79" s="8">
        <v>10097532</v>
      </c>
      <c r="AN79" t="s">
        <v>3</v>
      </c>
      <c r="AO79" t="s">
        <v>1708</v>
      </c>
      <c r="AP79"/>
      <c r="AQ79" s="8">
        <v>3</v>
      </c>
      <c r="AR79" t="str">
        <f>TablePermissions[[#This Row],[Kind]]&amp;TablePermissions[[#This Row],[Name]]&amp;TablePermissions[[#This Row],[Parameter]]</f>
        <v>FunctionMAIL</v>
      </c>
      <c r="AS79" t="s">
        <v>542</v>
      </c>
      <c r="AT79" t="s">
        <v>543</v>
      </c>
      <c r="AU79" s="8">
        <v>1</v>
      </c>
      <c r="BC79" t="s">
        <v>851</v>
      </c>
      <c r="BD79" s="8">
        <v>42</v>
      </c>
      <c r="BE79" s="8">
        <v>18</v>
      </c>
      <c r="BF79" s="8" t="s">
        <v>547</v>
      </c>
      <c r="BG79"/>
      <c r="BH79" t="s">
        <v>699</v>
      </c>
      <c r="BI79"/>
      <c r="CT79" s="8">
        <v>76</v>
      </c>
      <c r="CU79" t="s">
        <v>1561</v>
      </c>
    </row>
    <row r="80" spans="8:99" x14ac:dyDescent="0.35">
      <c r="I80" t="s">
        <v>559</v>
      </c>
      <c r="J80" t="s">
        <v>560</v>
      </c>
      <c r="K80" s="8">
        <v>13900</v>
      </c>
      <c r="L80" t="s">
        <v>561</v>
      </c>
      <c r="M80" s="8">
        <v>9819</v>
      </c>
      <c r="N80" t="s">
        <v>777</v>
      </c>
      <c r="O80" s="8">
        <v>20931</v>
      </c>
      <c r="P80" t="s">
        <v>796</v>
      </c>
      <c r="Q80" s="8">
        <v>137171</v>
      </c>
      <c r="R80" t="s">
        <v>797</v>
      </c>
      <c r="S80" s="8">
        <v>10096904</v>
      </c>
      <c r="AN80" t="s">
        <v>3</v>
      </c>
      <c r="AO80" t="s">
        <v>1735</v>
      </c>
      <c r="AP80"/>
      <c r="AQ80" s="8">
        <v>2</v>
      </c>
      <c r="AR80" t="str">
        <f>TablePermissions[[#This Row],[Kind]]&amp;TablePermissions[[#This Row],[Name]]&amp;TablePermissions[[#This Row],[Parameter]]</f>
        <v>FunctionTRANSACTIONS</v>
      </c>
      <c r="AS80" t="s">
        <v>804</v>
      </c>
      <c r="AT80" t="s">
        <v>543</v>
      </c>
      <c r="AU80" s="8"/>
      <c r="BC80" t="s">
        <v>851</v>
      </c>
      <c r="BD80" s="8">
        <v>42</v>
      </c>
      <c r="BE80" s="8">
        <v>18</v>
      </c>
      <c r="BF80" s="8" t="s">
        <v>569</v>
      </c>
      <c r="BG80"/>
      <c r="BH80" t="s">
        <v>699</v>
      </c>
      <c r="BI80"/>
      <c r="CT80" s="8">
        <v>77</v>
      </c>
      <c r="CU80" t="s">
        <v>1562</v>
      </c>
    </row>
    <row r="81" spans="9:99" x14ac:dyDescent="0.35">
      <c r="I81" t="s">
        <v>559</v>
      </c>
      <c r="J81" t="s">
        <v>560</v>
      </c>
      <c r="K81" s="8">
        <v>13900</v>
      </c>
      <c r="L81" t="s">
        <v>561</v>
      </c>
      <c r="M81" s="8">
        <v>9819</v>
      </c>
      <c r="N81" t="s">
        <v>777</v>
      </c>
      <c r="O81" s="8">
        <v>20931</v>
      </c>
      <c r="P81" t="s">
        <v>852</v>
      </c>
      <c r="Q81" s="8">
        <v>168407</v>
      </c>
      <c r="R81" t="s">
        <v>853</v>
      </c>
      <c r="S81" s="8">
        <v>99102272</v>
      </c>
      <c r="AN81" t="s">
        <v>3</v>
      </c>
      <c r="AO81" t="s">
        <v>1738</v>
      </c>
      <c r="AP81"/>
      <c r="AQ81" s="8">
        <v>2</v>
      </c>
      <c r="AR81" t="str">
        <f>TablePermissions[[#This Row],[Kind]]&amp;TablePermissions[[#This Row],[Name]]&amp;TablePermissions[[#This Row],[Parameter]]</f>
        <v>FunctionQUIT</v>
      </c>
      <c r="AS81" t="s">
        <v>783</v>
      </c>
      <c r="AT81" t="s">
        <v>543</v>
      </c>
      <c r="AU81"/>
      <c r="BC81" t="s">
        <v>851</v>
      </c>
      <c r="BD81" s="8">
        <v>42</v>
      </c>
      <c r="BE81" s="8">
        <v>18</v>
      </c>
      <c r="BF81" s="8" t="s">
        <v>705</v>
      </c>
      <c r="BG81"/>
      <c r="BH81" t="s">
        <v>699</v>
      </c>
      <c r="BI81"/>
      <c r="CT81" s="8">
        <v>78</v>
      </c>
      <c r="CU81" t="s">
        <v>1563</v>
      </c>
    </row>
    <row r="82" spans="9:99" x14ac:dyDescent="0.35">
      <c r="I82" t="s">
        <v>559</v>
      </c>
      <c r="J82" t="s">
        <v>560</v>
      </c>
      <c r="K82" s="8">
        <v>13900</v>
      </c>
      <c r="L82" t="s">
        <v>561</v>
      </c>
      <c r="M82" s="8">
        <v>9819</v>
      </c>
      <c r="N82" t="s">
        <v>777</v>
      </c>
      <c r="O82" s="8">
        <v>20931</v>
      </c>
      <c r="P82" t="s">
        <v>854</v>
      </c>
      <c r="Q82" s="8">
        <v>393814</v>
      </c>
      <c r="R82" t="s">
        <v>792</v>
      </c>
      <c r="S82" s="8">
        <v>10257480</v>
      </c>
      <c r="AN82" t="s">
        <v>3</v>
      </c>
      <c r="AO82" t="s">
        <v>1894</v>
      </c>
      <c r="AP82"/>
      <c r="AQ82" s="8">
        <v>3</v>
      </c>
      <c r="AR82" t="str">
        <f>TablePermissions[[#This Row],[Kind]]&amp;TablePermissions[[#This Row],[Name]]&amp;TablePermissions[[#This Row],[Parameter]]</f>
        <v>FunctionBRING</v>
      </c>
      <c r="AS82" t="s">
        <v>804</v>
      </c>
      <c r="AT82" t="s">
        <v>543</v>
      </c>
      <c r="AU82" s="8">
        <v>1</v>
      </c>
      <c r="BC82" t="s">
        <v>851</v>
      </c>
      <c r="BD82" s="8">
        <v>42</v>
      </c>
      <c r="BE82" s="8">
        <v>18</v>
      </c>
      <c r="BF82" s="8" t="s">
        <v>709</v>
      </c>
      <c r="BG82"/>
      <c r="BH82" t="s">
        <v>699</v>
      </c>
      <c r="BI82"/>
      <c r="CT82" s="8">
        <v>79</v>
      </c>
      <c r="CU82" t="s">
        <v>1564</v>
      </c>
    </row>
    <row r="83" spans="9:99" x14ac:dyDescent="0.35">
      <c r="I83" t="s">
        <v>559</v>
      </c>
      <c r="J83" t="s">
        <v>560</v>
      </c>
      <c r="K83" s="8">
        <v>13900</v>
      </c>
      <c r="L83" t="s">
        <v>561</v>
      </c>
      <c r="M83" s="8">
        <v>9819</v>
      </c>
      <c r="N83" t="s">
        <v>777</v>
      </c>
      <c r="O83" s="8">
        <v>20931</v>
      </c>
      <c r="P83" t="s">
        <v>855</v>
      </c>
      <c r="Q83" s="8">
        <v>183957</v>
      </c>
      <c r="R83" t="s">
        <v>856</v>
      </c>
      <c r="S83" s="8">
        <v>99113082</v>
      </c>
      <c r="BC83" t="s">
        <v>857</v>
      </c>
      <c r="BD83" s="8">
        <v>43</v>
      </c>
      <c r="BE83" s="8"/>
      <c r="BF83" s="8"/>
      <c r="BG83"/>
      <c r="BH83"/>
      <c r="BI83"/>
      <c r="CT83" s="8">
        <v>80</v>
      </c>
      <c r="CU83" t="s">
        <v>1565</v>
      </c>
    </row>
    <row r="84" spans="9:99" x14ac:dyDescent="0.35">
      <c r="I84" t="s">
        <v>559</v>
      </c>
      <c r="J84" t="s">
        <v>560</v>
      </c>
      <c r="K84" s="8">
        <v>13900</v>
      </c>
      <c r="L84" t="s">
        <v>561</v>
      </c>
      <c r="M84" s="8">
        <v>9819</v>
      </c>
      <c r="N84" t="s">
        <v>777</v>
      </c>
      <c r="O84" s="8">
        <v>20931</v>
      </c>
      <c r="P84" t="s">
        <v>858</v>
      </c>
      <c r="Q84" s="8">
        <v>136382</v>
      </c>
      <c r="R84" t="s">
        <v>764</v>
      </c>
      <c r="S84" s="8">
        <v>10096756</v>
      </c>
      <c r="BC84" t="s">
        <v>859</v>
      </c>
      <c r="BD84" s="8">
        <v>44</v>
      </c>
      <c r="BE84"/>
      <c r="BF84"/>
      <c r="BG84"/>
      <c r="BH84"/>
      <c r="BI84"/>
      <c r="CT84" s="8">
        <v>81</v>
      </c>
      <c r="CU84" t="s">
        <v>1566</v>
      </c>
    </row>
    <row r="85" spans="9:99" x14ac:dyDescent="0.35">
      <c r="I85" t="s">
        <v>559</v>
      </c>
      <c r="J85" t="s">
        <v>560</v>
      </c>
      <c r="K85" s="8">
        <v>13900</v>
      </c>
      <c r="L85" t="s">
        <v>561</v>
      </c>
      <c r="M85" s="8">
        <v>9819</v>
      </c>
      <c r="N85" t="s">
        <v>777</v>
      </c>
      <c r="O85" s="8">
        <v>20931</v>
      </c>
      <c r="P85" t="s">
        <v>841</v>
      </c>
      <c r="Q85" s="8">
        <v>137343</v>
      </c>
      <c r="R85" t="s">
        <v>787</v>
      </c>
      <c r="S85" s="8">
        <v>11114409</v>
      </c>
      <c r="BC85" t="s">
        <v>860</v>
      </c>
      <c r="BD85" s="8">
        <v>45</v>
      </c>
      <c r="BE85"/>
      <c r="BF85"/>
      <c r="BG85"/>
      <c r="BH85"/>
      <c r="BI85"/>
      <c r="CT85" s="8">
        <v>82</v>
      </c>
      <c r="CU85" t="s">
        <v>1567</v>
      </c>
    </row>
    <row r="86" spans="9:99" x14ac:dyDescent="0.35">
      <c r="I86" t="s">
        <v>559</v>
      </c>
      <c r="J86" t="s">
        <v>560</v>
      </c>
      <c r="K86" s="8">
        <v>13900</v>
      </c>
      <c r="L86" t="s">
        <v>561</v>
      </c>
      <c r="M86" s="8">
        <v>9819</v>
      </c>
      <c r="N86" t="s">
        <v>777</v>
      </c>
      <c r="O86" s="8">
        <v>20931</v>
      </c>
      <c r="P86" t="s">
        <v>861</v>
      </c>
      <c r="Q86" s="8">
        <v>136528</v>
      </c>
      <c r="R86" t="s">
        <v>862</v>
      </c>
      <c r="S86" s="8">
        <v>10006069</v>
      </c>
      <c r="BC86" t="s">
        <v>863</v>
      </c>
      <c r="BD86" s="8">
        <v>46</v>
      </c>
      <c r="BE86"/>
      <c r="BF86"/>
      <c r="BG86"/>
      <c r="BH86"/>
      <c r="BI86"/>
      <c r="CT86" s="8">
        <v>83</v>
      </c>
      <c r="CU86" t="s">
        <v>1568</v>
      </c>
    </row>
    <row r="87" spans="9:99" x14ac:dyDescent="0.35">
      <c r="I87" t="s">
        <v>559</v>
      </c>
      <c r="J87" t="s">
        <v>560</v>
      </c>
      <c r="K87" s="8">
        <v>13900</v>
      </c>
      <c r="L87" t="s">
        <v>561</v>
      </c>
      <c r="M87" s="8">
        <v>9819</v>
      </c>
      <c r="N87" t="s">
        <v>777</v>
      </c>
      <c r="O87" s="8">
        <v>20931</v>
      </c>
      <c r="P87" t="s">
        <v>864</v>
      </c>
      <c r="Q87" s="8">
        <v>137148</v>
      </c>
      <c r="R87" t="s">
        <v>865</v>
      </c>
      <c r="S87" s="8">
        <v>10006087</v>
      </c>
      <c r="BC87" t="s">
        <v>866</v>
      </c>
      <c r="BD87" s="8">
        <v>47</v>
      </c>
      <c r="BE87"/>
      <c r="BF87"/>
      <c r="BG87"/>
      <c r="BH87"/>
      <c r="BI87"/>
      <c r="CT87" s="8">
        <v>84</v>
      </c>
      <c r="CU87" t="s">
        <v>1569</v>
      </c>
    </row>
    <row r="88" spans="9:99" x14ac:dyDescent="0.35">
      <c r="I88" t="s">
        <v>559</v>
      </c>
      <c r="J88" t="s">
        <v>560</v>
      </c>
      <c r="K88" s="8">
        <v>13900</v>
      </c>
      <c r="L88" t="s">
        <v>561</v>
      </c>
      <c r="M88" s="8">
        <v>9819</v>
      </c>
      <c r="N88" t="s">
        <v>777</v>
      </c>
      <c r="O88" s="8">
        <v>20931</v>
      </c>
      <c r="P88" t="s">
        <v>867</v>
      </c>
      <c r="Q88" s="8">
        <v>135398</v>
      </c>
      <c r="R88" t="s">
        <v>773</v>
      </c>
      <c r="S88" s="8">
        <v>10079229</v>
      </c>
      <c r="BC88" t="s">
        <v>868</v>
      </c>
      <c r="BD88" s="8">
        <v>48</v>
      </c>
      <c r="BE88"/>
      <c r="BF88"/>
      <c r="BG88"/>
      <c r="BH88"/>
      <c r="BI88"/>
      <c r="CT88" s="8">
        <v>85</v>
      </c>
      <c r="CU88" t="s">
        <v>1570</v>
      </c>
    </row>
    <row r="89" spans="9:99" x14ac:dyDescent="0.35">
      <c r="I89" t="s">
        <v>559</v>
      </c>
      <c r="J89" t="s">
        <v>560</v>
      </c>
      <c r="K89" s="8">
        <v>13900</v>
      </c>
      <c r="L89" t="s">
        <v>561</v>
      </c>
      <c r="M89" s="8">
        <v>9819</v>
      </c>
      <c r="N89" t="s">
        <v>777</v>
      </c>
      <c r="O89" s="8">
        <v>20931</v>
      </c>
      <c r="P89" t="s">
        <v>841</v>
      </c>
      <c r="Q89" s="8">
        <v>137343</v>
      </c>
      <c r="R89" t="s">
        <v>787</v>
      </c>
      <c r="S89" s="8">
        <v>10390034</v>
      </c>
      <c r="BC89" t="s">
        <v>869</v>
      </c>
      <c r="BD89" s="8">
        <v>49</v>
      </c>
      <c r="BE89"/>
      <c r="BF89"/>
      <c r="BG89"/>
      <c r="BH89"/>
      <c r="BI89"/>
      <c r="CT89" s="8">
        <v>86</v>
      </c>
      <c r="CU89" t="s">
        <v>1571</v>
      </c>
    </row>
    <row r="90" spans="9:99" x14ac:dyDescent="0.35">
      <c r="I90" t="s">
        <v>559</v>
      </c>
      <c r="J90" t="s">
        <v>560</v>
      </c>
      <c r="K90" s="8">
        <v>13900</v>
      </c>
      <c r="L90" t="s">
        <v>561</v>
      </c>
      <c r="M90" s="8">
        <v>9819</v>
      </c>
      <c r="N90" t="s">
        <v>777</v>
      </c>
      <c r="O90" s="8">
        <v>20931</v>
      </c>
      <c r="P90" t="s">
        <v>811</v>
      </c>
      <c r="Q90" s="8">
        <v>393815</v>
      </c>
      <c r="R90" t="s">
        <v>838</v>
      </c>
      <c r="S90" s="8">
        <v>11052541</v>
      </c>
      <c r="BC90" t="s">
        <v>870</v>
      </c>
      <c r="BD90" s="8">
        <v>50</v>
      </c>
      <c r="BE90" s="8"/>
      <c r="BF90" s="8"/>
      <c r="BG90"/>
      <c r="BH90"/>
      <c r="BI90"/>
      <c r="CT90" s="8">
        <v>87</v>
      </c>
      <c r="CU90" t="s">
        <v>1572</v>
      </c>
    </row>
    <row r="91" spans="9:99" x14ac:dyDescent="0.35">
      <c r="I91" t="s">
        <v>559</v>
      </c>
      <c r="J91" t="s">
        <v>560</v>
      </c>
      <c r="K91" s="8">
        <v>13900</v>
      </c>
      <c r="L91" t="s">
        <v>561</v>
      </c>
      <c r="M91" s="8">
        <v>9819</v>
      </c>
      <c r="N91" t="s">
        <v>777</v>
      </c>
      <c r="O91" s="8">
        <v>20931</v>
      </c>
      <c r="P91" t="s">
        <v>811</v>
      </c>
      <c r="Q91" s="8">
        <v>393815</v>
      </c>
      <c r="R91" t="s">
        <v>838</v>
      </c>
      <c r="S91" s="8">
        <v>11102538</v>
      </c>
      <c r="BC91" t="s">
        <v>871</v>
      </c>
      <c r="BD91" s="8">
        <v>51</v>
      </c>
      <c r="BE91"/>
      <c r="BF91"/>
      <c r="BG91"/>
      <c r="BH91"/>
      <c r="BI91"/>
      <c r="CT91" s="8">
        <v>88</v>
      </c>
      <c r="CU91" t="s">
        <v>1573</v>
      </c>
    </row>
    <row r="92" spans="9:99" x14ac:dyDescent="0.35">
      <c r="I92" t="s">
        <v>559</v>
      </c>
      <c r="J92" t="s">
        <v>560</v>
      </c>
      <c r="K92" s="8">
        <v>13900</v>
      </c>
      <c r="L92" t="s">
        <v>561</v>
      </c>
      <c r="M92" s="8">
        <v>9819</v>
      </c>
      <c r="N92" t="s">
        <v>777</v>
      </c>
      <c r="O92" s="8">
        <v>20931</v>
      </c>
      <c r="P92" t="s">
        <v>872</v>
      </c>
      <c r="Q92" s="8">
        <v>137161</v>
      </c>
      <c r="R92" t="s">
        <v>873</v>
      </c>
      <c r="S92" s="8">
        <v>198786</v>
      </c>
      <c r="BC92" t="s">
        <v>874</v>
      </c>
      <c r="BD92" s="8">
        <v>52</v>
      </c>
      <c r="BE92" s="8"/>
      <c r="BF92" s="8"/>
      <c r="BG92"/>
      <c r="BH92"/>
      <c r="BI92"/>
      <c r="CT92" s="8">
        <v>89</v>
      </c>
      <c r="CU92" t="s">
        <v>1574</v>
      </c>
    </row>
    <row r="93" spans="9:99" x14ac:dyDescent="0.35">
      <c r="I93" t="s">
        <v>559</v>
      </c>
      <c r="J93" t="s">
        <v>560</v>
      </c>
      <c r="K93" s="8">
        <v>13900</v>
      </c>
      <c r="L93" t="s">
        <v>561</v>
      </c>
      <c r="M93" s="8">
        <v>9819</v>
      </c>
      <c r="N93" t="s">
        <v>777</v>
      </c>
      <c r="O93" s="8">
        <v>20931</v>
      </c>
      <c r="P93" t="s">
        <v>875</v>
      </c>
      <c r="Q93" s="8">
        <v>137303</v>
      </c>
      <c r="R93" t="s">
        <v>876</v>
      </c>
      <c r="S93" s="8">
        <v>10078301</v>
      </c>
      <c r="BC93" t="s">
        <v>877</v>
      </c>
      <c r="BD93" s="8">
        <v>53</v>
      </c>
      <c r="BE93" s="8"/>
      <c r="BF93" s="8"/>
      <c r="BG93"/>
      <c r="BH93"/>
      <c r="BI93"/>
      <c r="CT93" s="8">
        <v>90</v>
      </c>
      <c r="CU93" t="s">
        <v>1575</v>
      </c>
    </row>
    <row r="94" spans="9:99" x14ac:dyDescent="0.35">
      <c r="I94" t="s">
        <v>559</v>
      </c>
      <c r="J94" t="s">
        <v>560</v>
      </c>
      <c r="K94" s="8">
        <v>13900</v>
      </c>
      <c r="L94" t="s">
        <v>561</v>
      </c>
      <c r="M94" s="8">
        <v>9819</v>
      </c>
      <c r="N94" t="s">
        <v>777</v>
      </c>
      <c r="O94" s="8">
        <v>20931</v>
      </c>
      <c r="P94" t="s">
        <v>878</v>
      </c>
      <c r="Q94" s="8">
        <v>429300</v>
      </c>
      <c r="R94" t="s">
        <v>879</v>
      </c>
      <c r="S94" s="8">
        <v>99049270</v>
      </c>
      <c r="BC94" t="s">
        <v>880</v>
      </c>
      <c r="BD94" s="8">
        <v>54</v>
      </c>
      <c r="BE94" s="8"/>
      <c r="BF94" s="8"/>
      <c r="BG94"/>
      <c r="BH94"/>
      <c r="BI94"/>
      <c r="CT94" s="8">
        <v>91</v>
      </c>
      <c r="CU94" t="s">
        <v>1576</v>
      </c>
    </row>
    <row r="95" spans="9:99" x14ac:dyDescent="0.35">
      <c r="I95" t="s">
        <v>559</v>
      </c>
      <c r="J95" t="s">
        <v>560</v>
      </c>
      <c r="K95" s="8">
        <v>13900</v>
      </c>
      <c r="L95" t="s">
        <v>561</v>
      </c>
      <c r="M95" s="8">
        <v>9819</v>
      </c>
      <c r="N95" t="s">
        <v>777</v>
      </c>
      <c r="O95" s="8">
        <v>20931</v>
      </c>
      <c r="P95" t="s">
        <v>881</v>
      </c>
      <c r="Q95" s="8">
        <v>137140</v>
      </c>
      <c r="R95" t="s">
        <v>882</v>
      </c>
      <c r="S95" s="8">
        <v>10352104</v>
      </c>
      <c r="BC95" t="s">
        <v>883</v>
      </c>
      <c r="BD95" s="8">
        <v>55</v>
      </c>
      <c r="BE95"/>
      <c r="BF95"/>
      <c r="BG95"/>
      <c r="BH95"/>
      <c r="BI95"/>
      <c r="CT95" s="8">
        <v>92</v>
      </c>
      <c r="CU95" t="s">
        <v>1577</v>
      </c>
    </row>
    <row r="96" spans="9:99" x14ac:dyDescent="0.35">
      <c r="I96" t="s">
        <v>559</v>
      </c>
      <c r="J96" t="s">
        <v>560</v>
      </c>
      <c r="K96" s="8">
        <v>13900</v>
      </c>
      <c r="L96" t="s">
        <v>561</v>
      </c>
      <c r="M96" s="8">
        <v>9819</v>
      </c>
      <c r="N96" t="s">
        <v>777</v>
      </c>
      <c r="O96" s="8">
        <v>20931</v>
      </c>
      <c r="P96" t="s">
        <v>884</v>
      </c>
      <c r="Q96" s="8">
        <v>136382</v>
      </c>
      <c r="R96" t="s">
        <v>885</v>
      </c>
      <c r="S96" s="8">
        <v>11042643</v>
      </c>
      <c r="BC96" t="s">
        <v>886</v>
      </c>
      <c r="BD96" s="8">
        <v>56</v>
      </c>
      <c r="BE96"/>
      <c r="BF96"/>
      <c r="BG96"/>
      <c r="BH96"/>
      <c r="BI96"/>
      <c r="CT96" s="8">
        <v>93</v>
      </c>
      <c r="CU96" t="s">
        <v>1578</v>
      </c>
    </row>
    <row r="97" spans="8:99" x14ac:dyDescent="0.35">
      <c r="I97" t="s">
        <v>559</v>
      </c>
      <c r="J97" t="s">
        <v>560</v>
      </c>
      <c r="K97" s="8">
        <v>13900</v>
      </c>
      <c r="L97" t="s">
        <v>561</v>
      </c>
      <c r="M97" s="8">
        <v>9819</v>
      </c>
      <c r="N97" t="s">
        <v>777</v>
      </c>
      <c r="O97" s="8">
        <v>20931</v>
      </c>
      <c r="P97" t="s">
        <v>887</v>
      </c>
      <c r="Q97" s="8">
        <v>137343</v>
      </c>
      <c r="R97" t="s">
        <v>888</v>
      </c>
      <c r="S97" s="8">
        <v>10078020</v>
      </c>
      <c r="BC97" t="s">
        <v>889</v>
      </c>
      <c r="BD97" s="8">
        <v>59</v>
      </c>
      <c r="BE97" s="8"/>
      <c r="BF97" s="8"/>
      <c r="BG97"/>
      <c r="BH97"/>
      <c r="BI97"/>
      <c r="CT97" s="8">
        <v>94</v>
      </c>
      <c r="CU97" t="s">
        <v>1579</v>
      </c>
    </row>
    <row r="98" spans="8:99" x14ac:dyDescent="0.35">
      <c r="I98" t="s">
        <v>559</v>
      </c>
      <c r="J98" t="s">
        <v>560</v>
      </c>
      <c r="K98" s="8">
        <v>13900</v>
      </c>
      <c r="L98" t="s">
        <v>561</v>
      </c>
      <c r="M98" s="8">
        <v>9819</v>
      </c>
      <c r="N98" t="s">
        <v>777</v>
      </c>
      <c r="O98" s="8">
        <v>20931</v>
      </c>
      <c r="P98" t="s">
        <v>890</v>
      </c>
      <c r="Q98" s="8">
        <v>177835</v>
      </c>
      <c r="R98" t="s">
        <v>891</v>
      </c>
      <c r="S98" s="8">
        <v>10313326</v>
      </c>
      <c r="BC98" t="s">
        <v>892</v>
      </c>
      <c r="BD98" s="8">
        <v>60</v>
      </c>
      <c r="BE98" s="8"/>
      <c r="BF98" s="8"/>
      <c r="BG98"/>
      <c r="BH98"/>
      <c r="BI98"/>
      <c r="CT98" s="8">
        <v>95</v>
      </c>
      <c r="CU98" t="s">
        <v>1580</v>
      </c>
    </row>
    <row r="99" spans="8:99" x14ac:dyDescent="0.35">
      <c r="I99" t="s">
        <v>559</v>
      </c>
      <c r="J99" t="s">
        <v>560</v>
      </c>
      <c r="K99" s="8">
        <v>13900</v>
      </c>
      <c r="L99" t="s">
        <v>561</v>
      </c>
      <c r="M99" s="8">
        <v>9819</v>
      </c>
      <c r="N99" t="s">
        <v>777</v>
      </c>
      <c r="O99" s="8">
        <v>20931</v>
      </c>
      <c r="P99" t="s">
        <v>893</v>
      </c>
      <c r="Q99" s="8">
        <v>513513</v>
      </c>
      <c r="R99" t="s">
        <v>894</v>
      </c>
      <c r="S99" s="8">
        <v>99209680</v>
      </c>
      <c r="BC99" t="s">
        <v>895</v>
      </c>
      <c r="BD99" s="8">
        <v>61</v>
      </c>
      <c r="BE99"/>
      <c r="BF99"/>
      <c r="BG99"/>
      <c r="BH99"/>
      <c r="BI99"/>
      <c r="CT99" s="8">
        <v>96</v>
      </c>
      <c r="CU99" t="s">
        <v>1581</v>
      </c>
    </row>
    <row r="100" spans="8:99" x14ac:dyDescent="0.35">
      <c r="I100" t="s">
        <v>559</v>
      </c>
      <c r="J100" t="s">
        <v>560</v>
      </c>
      <c r="K100" s="8">
        <v>13900</v>
      </c>
      <c r="L100" t="s">
        <v>561</v>
      </c>
      <c r="M100" s="8">
        <v>9819</v>
      </c>
      <c r="N100" t="s">
        <v>777</v>
      </c>
      <c r="O100" s="8">
        <v>20931</v>
      </c>
      <c r="P100" t="s">
        <v>896</v>
      </c>
      <c r="Q100" s="8">
        <v>136523</v>
      </c>
      <c r="R100" t="s">
        <v>897</v>
      </c>
      <c r="S100" s="8">
        <v>10103914</v>
      </c>
      <c r="BC100" t="s">
        <v>898</v>
      </c>
      <c r="BD100" s="8">
        <v>62</v>
      </c>
      <c r="BE100" s="8"/>
      <c r="BF100" s="8"/>
      <c r="BG100"/>
      <c r="BH100"/>
      <c r="BI100"/>
      <c r="CT100" s="8">
        <v>97</v>
      </c>
      <c r="CU100" t="s">
        <v>1582</v>
      </c>
    </row>
    <row r="101" spans="8:99" x14ac:dyDescent="0.35">
      <c r="I101" t="s">
        <v>559</v>
      </c>
      <c r="J101" t="s">
        <v>560</v>
      </c>
      <c r="K101" s="8">
        <v>13900</v>
      </c>
      <c r="L101" t="s">
        <v>561</v>
      </c>
      <c r="M101" s="8">
        <v>9819</v>
      </c>
      <c r="N101" t="s">
        <v>777</v>
      </c>
      <c r="O101" s="8">
        <v>20931</v>
      </c>
      <c r="P101" t="s">
        <v>899</v>
      </c>
      <c r="Q101" s="8">
        <v>136977</v>
      </c>
      <c r="R101" t="s">
        <v>900</v>
      </c>
      <c r="S101" s="8">
        <v>10218689</v>
      </c>
      <c r="BC101" t="s">
        <v>901</v>
      </c>
      <c r="BD101" s="8">
        <v>63</v>
      </c>
      <c r="BE101" s="8"/>
      <c r="BF101" s="8"/>
      <c r="BG101"/>
      <c r="BH101"/>
      <c r="BI101"/>
      <c r="CT101" s="8">
        <v>98</v>
      </c>
      <c r="CU101" t="s">
        <v>1583</v>
      </c>
    </row>
    <row r="102" spans="8:99" x14ac:dyDescent="0.35">
      <c r="I102" t="s">
        <v>559</v>
      </c>
      <c r="J102" t="s">
        <v>560</v>
      </c>
      <c r="K102" s="8">
        <v>13900</v>
      </c>
      <c r="L102" t="s">
        <v>561</v>
      </c>
      <c r="M102" s="8">
        <v>9819</v>
      </c>
      <c r="N102" t="s">
        <v>777</v>
      </c>
      <c r="O102" s="8">
        <v>20931</v>
      </c>
      <c r="P102" t="s">
        <v>902</v>
      </c>
      <c r="Q102" s="8">
        <v>177835</v>
      </c>
      <c r="R102" t="s">
        <v>539</v>
      </c>
      <c r="S102" s="8">
        <v>99096096</v>
      </c>
      <c r="BC102" t="s">
        <v>903</v>
      </c>
      <c r="BD102" s="8">
        <v>98</v>
      </c>
      <c r="BE102" s="8"/>
      <c r="BF102" s="8"/>
      <c r="BG102"/>
      <c r="BH102"/>
      <c r="BI102"/>
      <c r="CT102" s="8">
        <v>99</v>
      </c>
      <c r="CU102" t="s">
        <v>1584</v>
      </c>
    </row>
    <row r="103" spans="8:99" x14ac:dyDescent="0.35">
      <c r="I103" t="s">
        <v>559</v>
      </c>
      <c r="J103" t="s">
        <v>560</v>
      </c>
      <c r="K103" s="8">
        <v>13900</v>
      </c>
      <c r="L103" t="s">
        <v>561</v>
      </c>
      <c r="M103" s="8">
        <v>9819</v>
      </c>
      <c r="N103" t="s">
        <v>777</v>
      </c>
      <c r="O103" s="8">
        <v>20931</v>
      </c>
      <c r="P103" t="s">
        <v>904</v>
      </c>
      <c r="Q103" s="8">
        <v>136509</v>
      </c>
      <c r="R103" t="s">
        <v>905</v>
      </c>
      <c r="S103" s="8">
        <v>10077685</v>
      </c>
      <c r="BC103" t="s">
        <v>906</v>
      </c>
      <c r="BD103" s="8">
        <v>99</v>
      </c>
      <c r="BE103" s="8"/>
      <c r="BF103" s="8"/>
      <c r="BG103"/>
      <c r="BH103"/>
      <c r="BI103"/>
      <c r="CT103" s="8">
        <v>100</v>
      </c>
      <c r="CU103" t="s">
        <v>1585</v>
      </c>
    </row>
    <row r="104" spans="8:99" x14ac:dyDescent="0.35">
      <c r="I104" t="s">
        <v>559</v>
      </c>
      <c r="J104" t="s">
        <v>560</v>
      </c>
      <c r="K104" s="8">
        <v>13900</v>
      </c>
      <c r="L104" t="s">
        <v>561</v>
      </c>
      <c r="M104" s="8">
        <v>9819</v>
      </c>
      <c r="N104" t="s">
        <v>777</v>
      </c>
      <c r="O104" s="8">
        <v>20931</v>
      </c>
      <c r="P104" t="s">
        <v>811</v>
      </c>
      <c r="Q104" s="8">
        <v>393815</v>
      </c>
      <c r="R104" t="s">
        <v>838</v>
      </c>
      <c r="S104" s="8">
        <v>10253358</v>
      </c>
      <c r="BC104" t="s">
        <v>907</v>
      </c>
      <c r="BD104" s="8" t="s">
        <v>908</v>
      </c>
      <c r="BE104"/>
      <c r="BF104"/>
      <c r="BG104"/>
      <c r="BH104"/>
      <c r="BI104"/>
      <c r="CT104" s="8">
        <v>101</v>
      </c>
      <c r="CU104" t="s">
        <v>1586</v>
      </c>
    </row>
    <row r="105" spans="8:99" x14ac:dyDescent="0.35">
      <c r="I105" t="s">
        <v>559</v>
      </c>
      <c r="J105" t="s">
        <v>560</v>
      </c>
      <c r="K105" s="8">
        <v>13900</v>
      </c>
      <c r="L105" t="s">
        <v>561</v>
      </c>
      <c r="M105" s="8">
        <v>9819</v>
      </c>
      <c r="N105" t="s">
        <v>777</v>
      </c>
      <c r="O105" s="8">
        <v>20931</v>
      </c>
      <c r="P105" t="s">
        <v>811</v>
      </c>
      <c r="Q105" s="8">
        <v>135445</v>
      </c>
      <c r="R105" t="s">
        <v>909</v>
      </c>
      <c r="S105" s="8">
        <v>10078772</v>
      </c>
      <c r="BC105" t="s">
        <v>910</v>
      </c>
      <c r="BD105" s="8" t="s">
        <v>911</v>
      </c>
      <c r="BE105"/>
      <c r="BF105"/>
      <c r="BG105"/>
      <c r="BH105"/>
      <c r="BI105"/>
      <c r="CT105" s="8">
        <v>102</v>
      </c>
      <c r="CU105" t="s">
        <v>1587</v>
      </c>
    </row>
    <row r="106" spans="8:99" x14ac:dyDescent="0.35">
      <c r="I106" t="s">
        <v>559</v>
      </c>
      <c r="J106" t="s">
        <v>560</v>
      </c>
      <c r="K106" s="8">
        <v>13900</v>
      </c>
      <c r="L106" t="s">
        <v>561</v>
      </c>
      <c r="M106" s="8">
        <v>9819</v>
      </c>
      <c r="N106" t="s">
        <v>777</v>
      </c>
      <c r="O106" s="8">
        <v>20931</v>
      </c>
      <c r="P106" t="s">
        <v>796</v>
      </c>
      <c r="Q106" s="8">
        <v>137171</v>
      </c>
      <c r="R106" t="s">
        <v>797</v>
      </c>
      <c r="S106" s="8">
        <v>10096763</v>
      </c>
      <c r="CT106" s="8">
        <v>103</v>
      </c>
      <c r="CU106" t="s">
        <v>1588</v>
      </c>
    </row>
    <row r="107" spans="8:99" x14ac:dyDescent="0.35">
      <c r="I107" t="s">
        <v>559</v>
      </c>
      <c r="J107" t="s">
        <v>560</v>
      </c>
      <c r="K107" s="8">
        <v>13900</v>
      </c>
      <c r="L107" t="s">
        <v>561</v>
      </c>
      <c r="M107" s="8">
        <v>9819</v>
      </c>
      <c r="N107" t="s">
        <v>777</v>
      </c>
      <c r="O107" s="8">
        <v>20931</v>
      </c>
      <c r="P107" t="s">
        <v>912</v>
      </c>
      <c r="Q107" s="8">
        <v>137152</v>
      </c>
      <c r="R107" t="s">
        <v>913</v>
      </c>
      <c r="S107" s="8">
        <v>10106032</v>
      </c>
      <c r="CT107" s="8">
        <v>104</v>
      </c>
      <c r="CU107" t="s">
        <v>1589</v>
      </c>
    </row>
    <row r="108" spans="8:99" x14ac:dyDescent="0.35">
      <c r="I108" t="s">
        <v>559</v>
      </c>
      <c r="J108" t="s">
        <v>560</v>
      </c>
      <c r="K108" s="8">
        <v>13900</v>
      </c>
      <c r="L108" t="s">
        <v>561</v>
      </c>
      <c r="M108" s="8">
        <v>9819</v>
      </c>
      <c r="N108" t="s">
        <v>777</v>
      </c>
      <c r="O108" s="8">
        <v>20931</v>
      </c>
      <c r="P108" t="s">
        <v>835</v>
      </c>
      <c r="Q108" s="8">
        <v>137286</v>
      </c>
      <c r="R108" t="s">
        <v>836</v>
      </c>
      <c r="S108" s="8">
        <v>10390137</v>
      </c>
      <c r="CT108" s="8">
        <v>105</v>
      </c>
      <c r="CU108" t="s">
        <v>1590</v>
      </c>
    </row>
    <row r="109" spans="8:99" x14ac:dyDescent="0.35">
      <c r="I109" t="s">
        <v>559</v>
      </c>
      <c r="J109" t="s">
        <v>560</v>
      </c>
      <c r="K109" s="8">
        <v>13900</v>
      </c>
      <c r="L109" t="s">
        <v>561</v>
      </c>
      <c r="M109" s="8">
        <v>9819</v>
      </c>
      <c r="N109" t="s">
        <v>777</v>
      </c>
      <c r="O109" s="8">
        <v>20931</v>
      </c>
      <c r="P109" t="s">
        <v>914</v>
      </c>
      <c r="Q109" s="8">
        <v>227446</v>
      </c>
      <c r="R109" t="s">
        <v>915</v>
      </c>
      <c r="S109" s="8">
        <v>10409350</v>
      </c>
      <c r="CT109" s="8">
        <v>106</v>
      </c>
      <c r="CU109" t="s">
        <v>1591</v>
      </c>
    </row>
    <row r="110" spans="8:99" x14ac:dyDescent="0.35">
      <c r="I110" t="s">
        <v>559</v>
      </c>
      <c r="J110" t="s">
        <v>560</v>
      </c>
      <c r="K110" s="8">
        <v>13900</v>
      </c>
      <c r="L110" t="s">
        <v>561</v>
      </c>
      <c r="M110" s="8">
        <v>9819</v>
      </c>
      <c r="N110" t="s">
        <v>777</v>
      </c>
      <c r="O110" s="8">
        <v>20931</v>
      </c>
      <c r="P110" t="s">
        <v>916</v>
      </c>
      <c r="Q110" s="8">
        <v>136177</v>
      </c>
      <c r="R110" t="s">
        <v>917</v>
      </c>
      <c r="S110" s="8">
        <v>11046570</v>
      </c>
      <c r="CT110" s="8">
        <v>107</v>
      </c>
      <c r="CU110" t="s">
        <v>1592</v>
      </c>
    </row>
    <row r="111" spans="8:99" x14ac:dyDescent="0.35">
      <c r="I111" t="s">
        <v>559</v>
      </c>
      <c r="J111" t="s">
        <v>560</v>
      </c>
      <c r="K111" s="8">
        <v>13900</v>
      </c>
      <c r="L111" t="s">
        <v>561</v>
      </c>
      <c r="M111" s="8">
        <v>9819</v>
      </c>
      <c r="N111" t="s">
        <v>777</v>
      </c>
      <c r="O111" s="8">
        <v>20931</v>
      </c>
      <c r="P111" t="s">
        <v>918</v>
      </c>
      <c r="Q111" s="8">
        <v>484480</v>
      </c>
      <c r="R111" t="s">
        <v>919</v>
      </c>
      <c r="S111" s="8">
        <v>99194945</v>
      </c>
      <c r="CT111" s="8">
        <v>108</v>
      </c>
      <c r="CU111" t="s">
        <v>1593</v>
      </c>
    </row>
    <row r="112" spans="8:99" x14ac:dyDescent="0.35">
      <c r="I112" t="s">
        <v>559</v>
      </c>
      <c r="J112" t="s">
        <v>560</v>
      </c>
      <c r="K112" s="8">
        <v>13900</v>
      </c>
      <c r="L112" t="s">
        <v>561</v>
      </c>
      <c r="M112" s="8">
        <v>9819</v>
      </c>
      <c r="N112" t="s">
        <v>777</v>
      </c>
      <c r="O112" s="8">
        <v>20931</v>
      </c>
      <c r="P112" t="s">
        <v>867</v>
      </c>
      <c r="Q112" s="8">
        <v>135398</v>
      </c>
      <c r="R112" t="s">
        <v>773</v>
      </c>
      <c r="S112" s="8">
        <v>10070077</v>
      </c>
      <c r="CT112" s="8">
        <v>109</v>
      </c>
      <c r="CU112" t="s">
        <v>1594</v>
      </c>
    </row>
    <row r="113" spans="8:99" x14ac:dyDescent="0.35">
      <c r="I113" t="s">
        <v>559</v>
      </c>
      <c r="J113" t="s">
        <v>560</v>
      </c>
      <c r="K113" s="8">
        <v>13900</v>
      </c>
      <c r="L113" t="s">
        <v>561</v>
      </c>
      <c r="M113" s="8">
        <v>9819</v>
      </c>
      <c r="N113" t="s">
        <v>777</v>
      </c>
      <c r="O113" s="8">
        <v>20931</v>
      </c>
      <c r="P113" t="s">
        <v>912</v>
      </c>
      <c r="Q113" s="8">
        <v>137152</v>
      </c>
      <c r="R113" t="s">
        <v>920</v>
      </c>
      <c r="S113" s="8">
        <v>10077590</v>
      </c>
      <c r="CT113" s="8">
        <v>110</v>
      </c>
      <c r="CU113" t="s">
        <v>1595</v>
      </c>
    </row>
    <row r="114" spans="8:99" x14ac:dyDescent="0.35">
      <c r="I114" t="s">
        <v>559</v>
      </c>
      <c r="J114" t="s">
        <v>560</v>
      </c>
      <c r="K114" s="8">
        <v>13900</v>
      </c>
      <c r="L114" t="s">
        <v>561</v>
      </c>
      <c r="M114" s="8">
        <v>9819</v>
      </c>
      <c r="N114" t="s">
        <v>777</v>
      </c>
      <c r="O114" s="8">
        <v>20931</v>
      </c>
      <c r="P114" t="s">
        <v>921</v>
      </c>
      <c r="Q114" s="8">
        <v>168407</v>
      </c>
      <c r="R114" t="s">
        <v>922</v>
      </c>
      <c r="S114" s="8">
        <v>10077660</v>
      </c>
      <c r="CT114" s="8">
        <v>111</v>
      </c>
      <c r="CU114" t="s">
        <v>1596</v>
      </c>
    </row>
    <row r="115" spans="8:99" x14ac:dyDescent="0.35">
      <c r="I115" t="s">
        <v>559</v>
      </c>
      <c r="J115" t="s">
        <v>560</v>
      </c>
      <c r="K115" s="8">
        <v>13900</v>
      </c>
      <c r="L115" t="s">
        <v>561</v>
      </c>
      <c r="M115" s="8">
        <v>9819</v>
      </c>
      <c r="N115" t="s">
        <v>777</v>
      </c>
      <c r="O115" s="8">
        <v>20931</v>
      </c>
      <c r="P115" t="s">
        <v>847</v>
      </c>
      <c r="Q115" s="8">
        <v>137209</v>
      </c>
      <c r="R115" t="s">
        <v>848</v>
      </c>
      <c r="S115" s="8">
        <v>10086769</v>
      </c>
      <c r="CT115" s="8">
        <v>112</v>
      </c>
      <c r="CU115" t="s">
        <v>1597</v>
      </c>
    </row>
    <row r="116" spans="8:99" x14ac:dyDescent="0.35">
      <c r="I116" t="s">
        <v>559</v>
      </c>
      <c r="J116" t="s">
        <v>560</v>
      </c>
      <c r="K116" s="8">
        <v>13900</v>
      </c>
      <c r="L116" t="s">
        <v>561</v>
      </c>
      <c r="M116" s="8">
        <v>9819</v>
      </c>
      <c r="N116" t="s">
        <v>777</v>
      </c>
      <c r="O116" s="8">
        <v>20931</v>
      </c>
      <c r="P116" t="s">
        <v>800</v>
      </c>
      <c r="Q116" s="8">
        <v>393814</v>
      </c>
      <c r="R116" t="s">
        <v>923</v>
      </c>
      <c r="S116" s="8">
        <v>99095270</v>
      </c>
      <c r="CT116" s="8">
        <v>113</v>
      </c>
      <c r="CU116" t="s">
        <v>1598</v>
      </c>
    </row>
    <row r="117" spans="8:99" x14ac:dyDescent="0.35">
      <c r="I117" t="s">
        <v>559</v>
      </c>
      <c r="J117" t="s">
        <v>560</v>
      </c>
      <c r="K117" s="8">
        <v>13900</v>
      </c>
      <c r="L117" t="s">
        <v>561</v>
      </c>
      <c r="M117" s="8">
        <v>9819</v>
      </c>
      <c r="N117" t="s">
        <v>777</v>
      </c>
      <c r="O117" s="8">
        <v>20931</v>
      </c>
      <c r="P117" t="s">
        <v>811</v>
      </c>
      <c r="Q117" s="8">
        <v>393815</v>
      </c>
      <c r="R117" t="s">
        <v>838</v>
      </c>
      <c r="S117" s="8">
        <v>99179550</v>
      </c>
      <c r="CT117" s="8">
        <v>114</v>
      </c>
      <c r="CU117" t="s">
        <v>1599</v>
      </c>
    </row>
    <row r="118" spans="8:99" x14ac:dyDescent="0.35">
      <c r="I118" t="s">
        <v>559</v>
      </c>
      <c r="J118" t="s">
        <v>560</v>
      </c>
      <c r="K118" s="8">
        <v>13900</v>
      </c>
      <c r="L118" t="s">
        <v>561</v>
      </c>
      <c r="M118" s="8">
        <v>9819</v>
      </c>
      <c r="N118" t="s">
        <v>777</v>
      </c>
      <c r="O118" s="8">
        <v>20931</v>
      </c>
      <c r="P118" t="s">
        <v>867</v>
      </c>
      <c r="Q118" s="8">
        <v>135398</v>
      </c>
      <c r="R118" t="s">
        <v>773</v>
      </c>
      <c r="S118" s="8">
        <v>10077654</v>
      </c>
      <c r="CT118" s="8">
        <v>115</v>
      </c>
      <c r="CU118" t="s">
        <v>1600</v>
      </c>
    </row>
    <row r="119" spans="8:99" x14ac:dyDescent="0.35">
      <c r="I119" t="s">
        <v>559</v>
      </c>
      <c r="J119" t="s">
        <v>560</v>
      </c>
      <c r="K119" s="8">
        <v>13900</v>
      </c>
      <c r="L119" t="s">
        <v>561</v>
      </c>
      <c r="M119" s="8">
        <v>9819</v>
      </c>
      <c r="N119" t="s">
        <v>777</v>
      </c>
      <c r="O119" s="8">
        <v>20931</v>
      </c>
      <c r="P119" t="s">
        <v>800</v>
      </c>
      <c r="Q119" s="8">
        <v>177908</v>
      </c>
      <c r="R119" t="s">
        <v>923</v>
      </c>
      <c r="S119" s="8">
        <v>99208266</v>
      </c>
      <c r="CT119" s="8">
        <v>116</v>
      </c>
      <c r="CU119" t="s">
        <v>1601</v>
      </c>
    </row>
    <row r="120" spans="8:99" x14ac:dyDescent="0.35">
      <c r="I120" t="s">
        <v>559</v>
      </c>
      <c r="J120" t="s">
        <v>560</v>
      </c>
      <c r="K120" s="8">
        <v>13900</v>
      </c>
      <c r="L120" t="s">
        <v>561</v>
      </c>
      <c r="M120" s="8">
        <v>9819</v>
      </c>
      <c r="N120" t="s">
        <v>777</v>
      </c>
      <c r="O120" s="8">
        <v>20931</v>
      </c>
      <c r="P120" t="s">
        <v>833</v>
      </c>
      <c r="Q120" s="8">
        <v>137316</v>
      </c>
      <c r="R120" t="s">
        <v>779</v>
      </c>
      <c r="S120" s="8">
        <v>10366724</v>
      </c>
      <c r="CT120" s="8">
        <v>117</v>
      </c>
      <c r="CU120" t="s">
        <v>1602</v>
      </c>
    </row>
    <row r="121" spans="8:99" x14ac:dyDescent="0.35">
      <c r="I121" t="s">
        <v>559</v>
      </c>
      <c r="J121" t="s">
        <v>560</v>
      </c>
      <c r="K121" s="8">
        <v>13900</v>
      </c>
      <c r="L121" t="s">
        <v>561</v>
      </c>
      <c r="M121" s="8">
        <v>9819</v>
      </c>
      <c r="N121" t="s">
        <v>777</v>
      </c>
      <c r="O121" s="8">
        <v>20931</v>
      </c>
      <c r="P121" t="s">
        <v>811</v>
      </c>
      <c r="Q121" s="8">
        <v>393815</v>
      </c>
      <c r="R121" t="s">
        <v>838</v>
      </c>
      <c r="S121" s="8">
        <v>99209242</v>
      </c>
      <c r="CT121" s="8">
        <v>118</v>
      </c>
      <c r="CU121" t="s">
        <v>1603</v>
      </c>
    </row>
    <row r="122" spans="8:99" x14ac:dyDescent="0.35">
      <c r="I122" t="s">
        <v>559</v>
      </c>
      <c r="J122" t="s">
        <v>560</v>
      </c>
      <c r="K122" s="8">
        <v>13900</v>
      </c>
      <c r="L122" t="s">
        <v>561</v>
      </c>
      <c r="M122" s="8">
        <v>9819</v>
      </c>
      <c r="N122" t="s">
        <v>777</v>
      </c>
      <c r="O122" s="8">
        <v>20931</v>
      </c>
      <c r="P122" t="s">
        <v>835</v>
      </c>
      <c r="Q122" s="8">
        <v>137286</v>
      </c>
      <c r="R122" t="s">
        <v>836</v>
      </c>
      <c r="S122" s="8">
        <v>10389537</v>
      </c>
      <c r="CT122" s="8">
        <v>119</v>
      </c>
      <c r="CU122" t="s">
        <v>1604</v>
      </c>
    </row>
    <row r="123" spans="8:99" x14ac:dyDescent="0.35">
      <c r="I123" t="s">
        <v>559</v>
      </c>
      <c r="J123" t="s">
        <v>560</v>
      </c>
      <c r="K123" s="8">
        <v>13900</v>
      </c>
      <c r="L123" t="s">
        <v>561</v>
      </c>
      <c r="M123" s="8">
        <v>9819</v>
      </c>
      <c r="N123" t="s">
        <v>777</v>
      </c>
      <c r="O123" s="8">
        <v>20931</v>
      </c>
      <c r="P123" t="s">
        <v>924</v>
      </c>
      <c r="Q123" s="8">
        <v>135435</v>
      </c>
      <c r="R123" t="s">
        <v>925</v>
      </c>
      <c r="S123" s="8">
        <v>11052539</v>
      </c>
      <c r="CT123" s="8">
        <v>120</v>
      </c>
      <c r="CU123" t="s">
        <v>1605</v>
      </c>
    </row>
    <row r="124" spans="8:99" x14ac:dyDescent="0.35">
      <c r="I124" t="s">
        <v>559</v>
      </c>
      <c r="J124" t="s">
        <v>560</v>
      </c>
      <c r="K124" s="8">
        <v>13900</v>
      </c>
      <c r="L124" t="s">
        <v>561</v>
      </c>
      <c r="M124" s="8">
        <v>9819</v>
      </c>
      <c r="N124" t="s">
        <v>777</v>
      </c>
      <c r="O124" s="8">
        <v>20931</v>
      </c>
      <c r="P124" t="s">
        <v>926</v>
      </c>
      <c r="Q124" s="8">
        <v>137322</v>
      </c>
      <c r="R124" t="s">
        <v>927</v>
      </c>
      <c r="S124" s="8">
        <v>11111448</v>
      </c>
      <c r="CT124" s="8">
        <v>121</v>
      </c>
      <c r="CU124" t="s">
        <v>1606</v>
      </c>
    </row>
    <row r="125" spans="8:99" x14ac:dyDescent="0.35">
      <c r="I125" t="s">
        <v>559</v>
      </c>
      <c r="J125" t="s">
        <v>560</v>
      </c>
      <c r="K125" s="8">
        <v>13900</v>
      </c>
      <c r="L125" t="s">
        <v>561</v>
      </c>
      <c r="M125" s="8">
        <v>9819</v>
      </c>
      <c r="N125" t="s">
        <v>777</v>
      </c>
      <c r="O125" s="8">
        <v>20931</v>
      </c>
      <c r="P125" t="s">
        <v>928</v>
      </c>
      <c r="Q125" s="8">
        <v>400559</v>
      </c>
      <c r="R125" t="s">
        <v>929</v>
      </c>
      <c r="S125" s="8">
        <v>99095352</v>
      </c>
      <c r="CT125" s="8">
        <v>122</v>
      </c>
      <c r="CU125" t="s">
        <v>1607</v>
      </c>
    </row>
    <row r="126" spans="8:99" x14ac:dyDescent="0.35">
      <c r="I126" t="s">
        <v>559</v>
      </c>
      <c r="J126" t="s">
        <v>560</v>
      </c>
      <c r="K126" s="8">
        <v>13900</v>
      </c>
      <c r="L126" t="s">
        <v>561</v>
      </c>
      <c r="M126" s="8">
        <v>9819</v>
      </c>
      <c r="N126" t="s">
        <v>777</v>
      </c>
      <c r="O126" s="8">
        <v>20931</v>
      </c>
      <c r="P126" t="s">
        <v>847</v>
      </c>
      <c r="Q126" s="8">
        <v>137209</v>
      </c>
      <c r="R126" t="s">
        <v>848</v>
      </c>
      <c r="S126" s="8">
        <v>363580</v>
      </c>
      <c r="CT126" s="8">
        <v>123</v>
      </c>
      <c r="CU126" t="s">
        <v>1608</v>
      </c>
    </row>
    <row r="127" spans="8:99" x14ac:dyDescent="0.35">
      <c r="I127" t="s">
        <v>559</v>
      </c>
      <c r="J127" t="s">
        <v>560</v>
      </c>
      <c r="K127" s="8">
        <v>13900</v>
      </c>
      <c r="L127" t="s">
        <v>561</v>
      </c>
      <c r="M127" s="8">
        <v>9819</v>
      </c>
      <c r="N127" t="s">
        <v>777</v>
      </c>
      <c r="O127" s="8">
        <v>20931</v>
      </c>
      <c r="P127" t="s">
        <v>930</v>
      </c>
      <c r="Q127" s="8">
        <v>136898</v>
      </c>
      <c r="R127" t="s">
        <v>769</v>
      </c>
      <c r="S127" s="8">
        <v>11123241</v>
      </c>
      <c r="CT127" s="8">
        <v>124</v>
      </c>
      <c r="CU127" t="s">
        <v>1609</v>
      </c>
    </row>
    <row r="128" spans="8:99" x14ac:dyDescent="0.35">
      <c r="I128" t="s">
        <v>559</v>
      </c>
      <c r="J128" t="s">
        <v>560</v>
      </c>
      <c r="K128" s="8">
        <v>13900</v>
      </c>
      <c r="L128" t="s">
        <v>561</v>
      </c>
      <c r="M128" s="8">
        <v>9819</v>
      </c>
      <c r="N128" t="s">
        <v>777</v>
      </c>
      <c r="O128" s="8">
        <v>20931</v>
      </c>
      <c r="P128" t="s">
        <v>811</v>
      </c>
      <c r="Q128" s="8">
        <v>393815</v>
      </c>
      <c r="R128" t="s">
        <v>838</v>
      </c>
      <c r="S128" s="8">
        <v>10004502</v>
      </c>
      <c r="CT128" s="8">
        <v>125</v>
      </c>
      <c r="CU128" t="s">
        <v>1610</v>
      </c>
    </row>
    <row r="129" spans="9:99" x14ac:dyDescent="0.35">
      <c r="I129" t="s">
        <v>559</v>
      </c>
      <c r="J129" t="s">
        <v>560</v>
      </c>
      <c r="K129" s="8">
        <v>13900</v>
      </c>
      <c r="L129" t="s">
        <v>561</v>
      </c>
      <c r="M129" s="8">
        <v>9819</v>
      </c>
      <c r="N129" t="s">
        <v>777</v>
      </c>
      <c r="O129" s="8">
        <v>20931</v>
      </c>
      <c r="P129" t="s">
        <v>912</v>
      </c>
      <c r="Q129" s="8">
        <v>137152</v>
      </c>
      <c r="R129" t="s">
        <v>920</v>
      </c>
      <c r="S129" s="8">
        <v>10004774</v>
      </c>
      <c r="CT129" s="8">
        <v>126</v>
      </c>
      <c r="CU129" t="s">
        <v>1611</v>
      </c>
    </row>
    <row r="130" spans="9:99" x14ac:dyDescent="0.35">
      <c r="I130" t="s">
        <v>559</v>
      </c>
      <c r="J130" t="s">
        <v>560</v>
      </c>
      <c r="K130" s="8">
        <v>13900</v>
      </c>
      <c r="L130" t="s">
        <v>561</v>
      </c>
      <c r="M130" s="8">
        <v>9819</v>
      </c>
      <c r="N130" t="s">
        <v>777</v>
      </c>
      <c r="O130" s="8">
        <v>20931</v>
      </c>
      <c r="P130" t="s">
        <v>928</v>
      </c>
      <c r="Q130" s="8">
        <v>184013</v>
      </c>
      <c r="R130" t="s">
        <v>782</v>
      </c>
      <c r="S130" s="8">
        <v>10389686</v>
      </c>
      <c r="CT130" s="8">
        <v>127</v>
      </c>
      <c r="CU130" t="s">
        <v>1612</v>
      </c>
    </row>
    <row r="131" spans="9:99" x14ac:dyDescent="0.35">
      <c r="I131" t="s">
        <v>559</v>
      </c>
      <c r="J131" t="s">
        <v>560</v>
      </c>
      <c r="K131" s="8">
        <v>13900</v>
      </c>
      <c r="L131" t="s">
        <v>561</v>
      </c>
      <c r="M131" s="8">
        <v>9819</v>
      </c>
      <c r="N131" t="s">
        <v>777</v>
      </c>
      <c r="O131" s="8">
        <v>20931</v>
      </c>
      <c r="P131" t="s">
        <v>924</v>
      </c>
      <c r="Q131" s="8">
        <v>135435</v>
      </c>
      <c r="R131" t="s">
        <v>925</v>
      </c>
      <c r="S131" s="8">
        <v>10079420</v>
      </c>
      <c r="CT131" s="8">
        <v>128</v>
      </c>
      <c r="CU131" t="s">
        <v>1613</v>
      </c>
    </row>
    <row r="132" spans="9:99" x14ac:dyDescent="0.35">
      <c r="I132" t="s">
        <v>559</v>
      </c>
      <c r="J132" t="s">
        <v>560</v>
      </c>
      <c r="K132" s="8">
        <v>13900</v>
      </c>
      <c r="L132" t="s">
        <v>561</v>
      </c>
      <c r="M132" s="8">
        <v>9819</v>
      </c>
      <c r="N132" t="s">
        <v>777</v>
      </c>
      <c r="O132" s="8">
        <v>20931</v>
      </c>
      <c r="P132" t="s">
        <v>916</v>
      </c>
      <c r="Q132" s="8">
        <v>136177</v>
      </c>
      <c r="R132" t="s">
        <v>931</v>
      </c>
      <c r="S132" s="8">
        <v>10096750</v>
      </c>
      <c r="CT132" s="8">
        <v>129</v>
      </c>
      <c r="CU132" t="s">
        <v>1614</v>
      </c>
    </row>
    <row r="133" spans="9:99" x14ac:dyDescent="0.35">
      <c r="I133" t="s">
        <v>559</v>
      </c>
      <c r="J133" t="s">
        <v>560</v>
      </c>
      <c r="K133" s="8">
        <v>13900</v>
      </c>
      <c r="L133" t="s">
        <v>561</v>
      </c>
      <c r="M133" s="8">
        <v>9819</v>
      </c>
      <c r="N133" t="s">
        <v>777</v>
      </c>
      <c r="O133" s="8">
        <v>20931</v>
      </c>
      <c r="P133" t="s">
        <v>833</v>
      </c>
      <c r="Q133" s="8">
        <v>137316</v>
      </c>
      <c r="R133" t="s">
        <v>932</v>
      </c>
      <c r="S133" s="8">
        <v>10268981</v>
      </c>
      <c r="CT133" s="8">
        <v>130</v>
      </c>
      <c r="CU133" t="s">
        <v>1615</v>
      </c>
    </row>
    <row r="134" spans="9:99" x14ac:dyDescent="0.35">
      <c r="I134" t="s">
        <v>559</v>
      </c>
      <c r="J134" t="s">
        <v>560</v>
      </c>
      <c r="K134" s="8">
        <v>13900</v>
      </c>
      <c r="L134" t="s">
        <v>561</v>
      </c>
      <c r="M134" s="8">
        <v>9819</v>
      </c>
      <c r="N134" t="s">
        <v>777</v>
      </c>
      <c r="O134" s="8">
        <v>20931</v>
      </c>
      <c r="P134" t="s">
        <v>807</v>
      </c>
      <c r="Q134" s="8">
        <v>177835</v>
      </c>
      <c r="R134" t="s">
        <v>933</v>
      </c>
      <c r="S134" s="8">
        <v>99067100</v>
      </c>
      <c r="CT134" s="8">
        <v>131</v>
      </c>
      <c r="CU134" t="s">
        <v>1616</v>
      </c>
    </row>
    <row r="135" spans="9:99" x14ac:dyDescent="0.35">
      <c r="I135" t="s">
        <v>559</v>
      </c>
      <c r="J135" t="s">
        <v>560</v>
      </c>
      <c r="K135" s="8">
        <v>13900</v>
      </c>
      <c r="L135" t="s">
        <v>561</v>
      </c>
      <c r="M135" s="8">
        <v>9819</v>
      </c>
      <c r="N135" t="s">
        <v>777</v>
      </c>
      <c r="O135" s="8">
        <v>20931</v>
      </c>
      <c r="P135" t="s">
        <v>807</v>
      </c>
      <c r="Q135" s="8">
        <v>177835</v>
      </c>
      <c r="R135" t="s">
        <v>933</v>
      </c>
      <c r="S135" s="8">
        <v>11074078</v>
      </c>
      <c r="CT135" s="8">
        <v>132</v>
      </c>
      <c r="CU135" t="s">
        <v>1617</v>
      </c>
    </row>
    <row r="136" spans="9:99" x14ac:dyDescent="0.35">
      <c r="I136" t="s">
        <v>559</v>
      </c>
      <c r="J136" t="s">
        <v>560</v>
      </c>
      <c r="K136" s="8">
        <v>13900</v>
      </c>
      <c r="L136" t="s">
        <v>561</v>
      </c>
      <c r="M136" s="8">
        <v>9819</v>
      </c>
      <c r="N136" t="s">
        <v>777</v>
      </c>
      <c r="O136" s="8">
        <v>20931</v>
      </c>
      <c r="P136" t="s">
        <v>858</v>
      </c>
      <c r="Q136" s="8">
        <v>136382</v>
      </c>
      <c r="R136" t="s">
        <v>934</v>
      </c>
      <c r="S136" s="8">
        <v>10078339</v>
      </c>
      <c r="CT136" s="8">
        <v>133</v>
      </c>
      <c r="CU136" t="s">
        <v>1618</v>
      </c>
    </row>
    <row r="137" spans="9:99" x14ac:dyDescent="0.35">
      <c r="I137" t="s">
        <v>559</v>
      </c>
      <c r="J137" t="s">
        <v>560</v>
      </c>
      <c r="K137" s="8">
        <v>13900</v>
      </c>
      <c r="L137" t="s">
        <v>561</v>
      </c>
      <c r="M137" s="8">
        <v>9819</v>
      </c>
      <c r="N137" t="s">
        <v>777</v>
      </c>
      <c r="O137" s="8">
        <v>20931</v>
      </c>
      <c r="P137" t="s">
        <v>935</v>
      </c>
      <c r="Q137" s="8">
        <v>137314</v>
      </c>
      <c r="R137" t="s">
        <v>936</v>
      </c>
      <c r="S137" s="8">
        <v>10077730</v>
      </c>
      <c r="CT137" s="8">
        <v>134</v>
      </c>
      <c r="CU137" t="s">
        <v>1619</v>
      </c>
    </row>
    <row r="138" spans="9:99" x14ac:dyDescent="0.35">
      <c r="I138" t="s">
        <v>559</v>
      </c>
      <c r="J138" t="s">
        <v>560</v>
      </c>
      <c r="K138" s="8">
        <v>13900</v>
      </c>
      <c r="L138" t="s">
        <v>561</v>
      </c>
      <c r="M138" s="8">
        <v>9819</v>
      </c>
      <c r="N138" t="s">
        <v>777</v>
      </c>
      <c r="O138" s="8">
        <v>20931</v>
      </c>
      <c r="P138" t="s">
        <v>904</v>
      </c>
      <c r="Q138" s="8">
        <v>136509</v>
      </c>
      <c r="R138" t="s">
        <v>937</v>
      </c>
      <c r="S138" s="8">
        <v>10079390</v>
      </c>
      <c r="CT138" s="8">
        <v>135</v>
      </c>
      <c r="CU138" t="s">
        <v>1620</v>
      </c>
    </row>
    <row r="139" spans="9:99" x14ac:dyDescent="0.35">
      <c r="I139" t="s">
        <v>559</v>
      </c>
      <c r="J139" t="s">
        <v>560</v>
      </c>
      <c r="K139" s="8">
        <v>13900</v>
      </c>
      <c r="L139" t="s">
        <v>561</v>
      </c>
      <c r="M139" s="8">
        <v>9819</v>
      </c>
      <c r="N139" t="s">
        <v>777</v>
      </c>
      <c r="O139" s="8">
        <v>20931</v>
      </c>
      <c r="P139" t="s">
        <v>938</v>
      </c>
      <c r="Q139" s="8">
        <v>137300</v>
      </c>
      <c r="R139" t="s">
        <v>939</v>
      </c>
      <c r="S139" s="8">
        <v>11119977</v>
      </c>
      <c r="CT139" s="8">
        <v>136</v>
      </c>
      <c r="CU139" t="s">
        <v>1621</v>
      </c>
    </row>
    <row r="140" spans="9:99" x14ac:dyDescent="0.35">
      <c r="I140" t="s">
        <v>559</v>
      </c>
      <c r="J140" t="s">
        <v>560</v>
      </c>
      <c r="K140" s="8">
        <v>13900</v>
      </c>
      <c r="L140" t="s">
        <v>561</v>
      </c>
      <c r="M140" s="8">
        <v>9819</v>
      </c>
      <c r="N140" t="s">
        <v>777</v>
      </c>
      <c r="O140" s="8">
        <v>20931</v>
      </c>
      <c r="P140" t="s">
        <v>935</v>
      </c>
      <c r="Q140" s="8">
        <v>137314</v>
      </c>
      <c r="R140" t="s">
        <v>936</v>
      </c>
      <c r="S140" s="8">
        <v>10081052</v>
      </c>
      <c r="CT140" s="8">
        <v>137</v>
      </c>
      <c r="CU140" t="s">
        <v>1622</v>
      </c>
    </row>
    <row r="141" spans="9:99" x14ac:dyDescent="0.35">
      <c r="I141" t="s">
        <v>559</v>
      </c>
      <c r="J141" t="s">
        <v>560</v>
      </c>
      <c r="K141" s="8">
        <v>13900</v>
      </c>
      <c r="L141" t="s">
        <v>561</v>
      </c>
      <c r="M141" s="8">
        <v>9819</v>
      </c>
      <c r="N141" t="s">
        <v>777</v>
      </c>
      <c r="O141" s="8">
        <v>20931</v>
      </c>
      <c r="P141" t="s">
        <v>940</v>
      </c>
      <c r="Q141" s="8">
        <v>136221</v>
      </c>
      <c r="R141" t="s">
        <v>941</v>
      </c>
      <c r="S141" s="8">
        <v>10315309</v>
      </c>
      <c r="CT141" s="8">
        <v>138</v>
      </c>
      <c r="CU141" t="s">
        <v>1623</v>
      </c>
    </row>
    <row r="142" spans="9:99" x14ac:dyDescent="0.35">
      <c r="I142" t="s">
        <v>559</v>
      </c>
      <c r="J142" t="s">
        <v>560</v>
      </c>
      <c r="K142" s="8">
        <v>13900</v>
      </c>
      <c r="L142" t="s">
        <v>561</v>
      </c>
      <c r="M142" s="8">
        <v>9819</v>
      </c>
      <c r="N142" t="s">
        <v>777</v>
      </c>
      <c r="O142" s="8">
        <v>20931</v>
      </c>
      <c r="P142" t="s">
        <v>786</v>
      </c>
      <c r="Q142" s="8">
        <v>137343</v>
      </c>
      <c r="R142" t="s">
        <v>942</v>
      </c>
      <c r="S142" s="8">
        <v>10003509</v>
      </c>
      <c r="CT142" s="8">
        <v>139</v>
      </c>
      <c r="CU142" t="s">
        <v>1624</v>
      </c>
    </row>
    <row r="143" spans="9:99" x14ac:dyDescent="0.35">
      <c r="I143" t="s">
        <v>559</v>
      </c>
      <c r="J143" t="s">
        <v>560</v>
      </c>
      <c r="K143" s="8">
        <v>13900</v>
      </c>
      <c r="L143" t="s">
        <v>561</v>
      </c>
      <c r="M143" s="8">
        <v>9819</v>
      </c>
      <c r="N143" t="s">
        <v>777</v>
      </c>
      <c r="O143" s="8">
        <v>20931</v>
      </c>
      <c r="P143" t="s">
        <v>943</v>
      </c>
      <c r="Q143" s="8">
        <v>136382</v>
      </c>
      <c r="R143" t="s">
        <v>944</v>
      </c>
      <c r="S143" s="8">
        <v>99153920</v>
      </c>
      <c r="CT143" s="8">
        <v>140</v>
      </c>
      <c r="CU143" t="s">
        <v>1625</v>
      </c>
    </row>
    <row r="144" spans="9:99" x14ac:dyDescent="0.35">
      <c r="I144" t="s">
        <v>559</v>
      </c>
      <c r="J144" t="s">
        <v>560</v>
      </c>
      <c r="K144" s="8">
        <v>13900</v>
      </c>
      <c r="L144" t="s">
        <v>561</v>
      </c>
      <c r="M144" s="8">
        <v>9819</v>
      </c>
      <c r="N144" t="s">
        <v>777</v>
      </c>
      <c r="O144" s="8">
        <v>20931</v>
      </c>
      <c r="P144" t="s">
        <v>945</v>
      </c>
      <c r="Q144" s="8">
        <v>137343</v>
      </c>
      <c r="R144" t="s">
        <v>946</v>
      </c>
      <c r="S144" s="8">
        <v>10004511</v>
      </c>
      <c r="CT144" s="8">
        <v>141</v>
      </c>
      <c r="CU144" t="s">
        <v>1626</v>
      </c>
    </row>
    <row r="145" spans="9:99" x14ac:dyDescent="0.35">
      <c r="I145" t="s">
        <v>559</v>
      </c>
      <c r="J145" t="s">
        <v>560</v>
      </c>
      <c r="K145" s="8">
        <v>13900</v>
      </c>
      <c r="L145" t="s">
        <v>561</v>
      </c>
      <c r="M145" s="8">
        <v>9819</v>
      </c>
      <c r="N145" t="s">
        <v>777</v>
      </c>
      <c r="O145" s="8">
        <v>20931</v>
      </c>
      <c r="P145" t="s">
        <v>821</v>
      </c>
      <c r="Q145" s="8">
        <v>168384</v>
      </c>
      <c r="R145" t="s">
        <v>822</v>
      </c>
      <c r="S145" s="8">
        <v>10077882</v>
      </c>
      <c r="CT145" s="8">
        <v>142</v>
      </c>
      <c r="CU145" t="s">
        <v>1627</v>
      </c>
    </row>
    <row r="146" spans="9:99" x14ac:dyDescent="0.35">
      <c r="I146" t="s">
        <v>559</v>
      </c>
      <c r="J146" t="s">
        <v>560</v>
      </c>
      <c r="K146" s="8">
        <v>13900</v>
      </c>
      <c r="L146" t="s">
        <v>561</v>
      </c>
      <c r="M146" s="8">
        <v>9819</v>
      </c>
      <c r="N146" t="s">
        <v>777</v>
      </c>
      <c r="O146" s="8">
        <v>20931</v>
      </c>
      <c r="P146" t="s">
        <v>947</v>
      </c>
      <c r="Q146" s="8">
        <v>136381</v>
      </c>
      <c r="R146" t="s">
        <v>948</v>
      </c>
      <c r="S146" s="8">
        <v>11132355</v>
      </c>
      <c r="CT146" s="8">
        <v>143</v>
      </c>
      <c r="CU146" t="s">
        <v>1628</v>
      </c>
    </row>
    <row r="147" spans="9:99" x14ac:dyDescent="0.35">
      <c r="I147" t="s">
        <v>559</v>
      </c>
      <c r="J147" t="s">
        <v>560</v>
      </c>
      <c r="K147" s="8">
        <v>13900</v>
      </c>
      <c r="L147" t="s">
        <v>561</v>
      </c>
      <c r="M147" s="8">
        <v>9819</v>
      </c>
      <c r="N147" t="s">
        <v>777</v>
      </c>
      <c r="O147" s="8">
        <v>20931</v>
      </c>
      <c r="P147" t="s">
        <v>841</v>
      </c>
      <c r="Q147" s="8">
        <v>137343</v>
      </c>
      <c r="R147" t="s">
        <v>949</v>
      </c>
      <c r="S147" s="8">
        <v>99089147</v>
      </c>
      <c r="CT147" s="8">
        <v>144</v>
      </c>
      <c r="CU147" t="s">
        <v>1629</v>
      </c>
    </row>
    <row r="148" spans="9:99" x14ac:dyDescent="0.35">
      <c r="I148" t="s">
        <v>559</v>
      </c>
      <c r="J148" t="s">
        <v>560</v>
      </c>
      <c r="K148" s="8">
        <v>13900</v>
      </c>
      <c r="L148" t="s">
        <v>561</v>
      </c>
      <c r="M148" s="8">
        <v>9819</v>
      </c>
      <c r="N148" t="s">
        <v>777</v>
      </c>
      <c r="O148" s="8">
        <v>20931</v>
      </c>
      <c r="P148" t="s">
        <v>800</v>
      </c>
      <c r="Q148" s="8">
        <v>177908</v>
      </c>
      <c r="R148" t="s">
        <v>801</v>
      </c>
      <c r="S148" s="8">
        <v>99203634</v>
      </c>
      <c r="CT148" s="8">
        <v>145</v>
      </c>
      <c r="CU148" t="s">
        <v>1630</v>
      </c>
    </row>
    <row r="149" spans="9:99" x14ac:dyDescent="0.35">
      <c r="I149" t="s">
        <v>559</v>
      </c>
      <c r="J149" t="s">
        <v>560</v>
      </c>
      <c r="K149" s="8">
        <v>13900</v>
      </c>
      <c r="L149" t="s">
        <v>561</v>
      </c>
      <c r="M149" s="8">
        <v>9819</v>
      </c>
      <c r="N149" t="s">
        <v>777</v>
      </c>
      <c r="O149" s="8">
        <v>20931</v>
      </c>
      <c r="P149" t="s">
        <v>807</v>
      </c>
      <c r="Q149" s="8">
        <v>177835</v>
      </c>
      <c r="R149" t="s">
        <v>950</v>
      </c>
      <c r="S149" s="8">
        <v>10001185</v>
      </c>
      <c r="CT149" s="8">
        <v>146</v>
      </c>
      <c r="CU149" t="s">
        <v>1631</v>
      </c>
    </row>
    <row r="150" spans="9:99" x14ac:dyDescent="0.35">
      <c r="I150" t="s">
        <v>559</v>
      </c>
      <c r="J150" t="s">
        <v>560</v>
      </c>
      <c r="K150" s="8">
        <v>13900</v>
      </c>
      <c r="L150" t="s">
        <v>561</v>
      </c>
      <c r="M150" s="8">
        <v>9819</v>
      </c>
      <c r="N150" t="s">
        <v>777</v>
      </c>
      <c r="O150" s="8">
        <v>20931</v>
      </c>
      <c r="P150" t="s">
        <v>947</v>
      </c>
      <c r="Q150" s="8">
        <v>136381</v>
      </c>
      <c r="R150" t="s">
        <v>951</v>
      </c>
      <c r="S150" s="8">
        <v>10077883</v>
      </c>
      <c r="CT150" s="8">
        <v>147</v>
      </c>
      <c r="CU150" t="s">
        <v>1632</v>
      </c>
    </row>
    <row r="151" spans="9:99" x14ac:dyDescent="0.35">
      <c r="I151" t="s">
        <v>559</v>
      </c>
      <c r="J151" t="s">
        <v>560</v>
      </c>
      <c r="K151" s="8">
        <v>13900</v>
      </c>
      <c r="L151" t="s">
        <v>561</v>
      </c>
      <c r="M151" s="8">
        <v>9819</v>
      </c>
      <c r="N151" t="s">
        <v>777</v>
      </c>
      <c r="O151" s="8">
        <v>20931</v>
      </c>
      <c r="P151" t="s">
        <v>807</v>
      </c>
      <c r="Q151" s="8">
        <v>177835</v>
      </c>
      <c r="R151" t="s">
        <v>950</v>
      </c>
      <c r="S151" s="8">
        <v>11110488</v>
      </c>
      <c r="CT151" s="8">
        <v>148</v>
      </c>
      <c r="CU151" t="s">
        <v>1633</v>
      </c>
    </row>
    <row r="152" spans="9:99" x14ac:dyDescent="0.35">
      <c r="I152" t="s">
        <v>559</v>
      </c>
      <c r="J152" t="s">
        <v>560</v>
      </c>
      <c r="K152" s="8">
        <v>13900</v>
      </c>
      <c r="L152" t="s">
        <v>561</v>
      </c>
      <c r="M152" s="8">
        <v>9819</v>
      </c>
      <c r="N152" t="s">
        <v>777</v>
      </c>
      <c r="O152" s="8">
        <v>20931</v>
      </c>
      <c r="P152" t="s">
        <v>916</v>
      </c>
      <c r="Q152" s="8">
        <v>136177</v>
      </c>
      <c r="R152" t="s">
        <v>931</v>
      </c>
      <c r="S152" s="8">
        <v>10282330</v>
      </c>
      <c r="CT152" s="8">
        <v>149</v>
      </c>
      <c r="CU152" t="s">
        <v>1634</v>
      </c>
    </row>
    <row r="153" spans="9:99" x14ac:dyDescent="0.35">
      <c r="I153" t="s">
        <v>559</v>
      </c>
      <c r="J153" t="s">
        <v>560</v>
      </c>
      <c r="K153" s="8">
        <v>13900</v>
      </c>
      <c r="L153" t="s">
        <v>561</v>
      </c>
      <c r="M153" s="8">
        <v>9819</v>
      </c>
      <c r="N153" t="s">
        <v>777</v>
      </c>
      <c r="O153" s="8">
        <v>20931</v>
      </c>
      <c r="P153" t="s">
        <v>916</v>
      </c>
      <c r="Q153" s="8">
        <v>136177</v>
      </c>
      <c r="R153" t="s">
        <v>917</v>
      </c>
      <c r="S153" s="8">
        <v>99119789</v>
      </c>
      <c r="CT153" s="8">
        <v>150</v>
      </c>
      <c r="CU153" t="s">
        <v>1635</v>
      </c>
    </row>
    <row r="154" spans="9:99" x14ac:dyDescent="0.35">
      <c r="I154" t="s">
        <v>559</v>
      </c>
      <c r="J154" t="s">
        <v>560</v>
      </c>
      <c r="K154" s="8">
        <v>13900</v>
      </c>
      <c r="L154" t="s">
        <v>561</v>
      </c>
      <c r="M154" s="8">
        <v>9819</v>
      </c>
      <c r="N154" t="s">
        <v>777</v>
      </c>
      <c r="O154" s="8">
        <v>20931</v>
      </c>
      <c r="P154" t="s">
        <v>867</v>
      </c>
      <c r="Q154" s="8">
        <v>135398</v>
      </c>
      <c r="R154" t="s">
        <v>773</v>
      </c>
      <c r="S154" s="8">
        <v>10078529</v>
      </c>
      <c r="CT154" s="8">
        <v>151</v>
      </c>
      <c r="CU154" t="s">
        <v>1636</v>
      </c>
    </row>
    <row r="155" spans="9:99" x14ac:dyDescent="0.35">
      <c r="I155" t="s">
        <v>559</v>
      </c>
      <c r="J155" t="s">
        <v>560</v>
      </c>
      <c r="K155" s="8">
        <v>13900</v>
      </c>
      <c r="L155" t="s">
        <v>561</v>
      </c>
      <c r="M155" s="8">
        <v>9819</v>
      </c>
      <c r="N155" t="s">
        <v>777</v>
      </c>
      <c r="O155" s="8">
        <v>20931</v>
      </c>
      <c r="P155" t="s">
        <v>841</v>
      </c>
      <c r="Q155" s="8">
        <v>137343</v>
      </c>
      <c r="R155" t="s">
        <v>787</v>
      </c>
      <c r="S155" s="8">
        <v>11111450</v>
      </c>
      <c r="CT155" s="8">
        <v>152</v>
      </c>
      <c r="CU155" t="s">
        <v>1637</v>
      </c>
    </row>
    <row r="156" spans="9:99" x14ac:dyDescent="0.35">
      <c r="I156" t="s">
        <v>559</v>
      </c>
      <c r="J156" t="s">
        <v>560</v>
      </c>
      <c r="K156" s="8">
        <v>13900</v>
      </c>
      <c r="L156" t="s">
        <v>561</v>
      </c>
      <c r="M156" s="8">
        <v>9819</v>
      </c>
      <c r="N156" t="s">
        <v>777</v>
      </c>
      <c r="O156" s="8">
        <v>20931</v>
      </c>
      <c r="P156" t="s">
        <v>952</v>
      </c>
      <c r="Q156" s="8">
        <v>168398</v>
      </c>
      <c r="R156" t="s">
        <v>953</v>
      </c>
      <c r="S156" s="8">
        <v>10093110</v>
      </c>
      <c r="CT156" s="8">
        <v>153</v>
      </c>
      <c r="CU156" t="s">
        <v>1638</v>
      </c>
    </row>
    <row r="157" spans="9:99" x14ac:dyDescent="0.35">
      <c r="I157" t="s">
        <v>559</v>
      </c>
      <c r="J157" t="s">
        <v>560</v>
      </c>
      <c r="K157" s="8">
        <v>13900</v>
      </c>
      <c r="L157" t="s">
        <v>561</v>
      </c>
      <c r="M157" s="8">
        <v>9819</v>
      </c>
      <c r="N157" t="s">
        <v>777</v>
      </c>
      <c r="O157" s="8">
        <v>20931</v>
      </c>
      <c r="P157" t="s">
        <v>952</v>
      </c>
      <c r="Q157" s="8">
        <v>168398</v>
      </c>
      <c r="R157" t="s">
        <v>954</v>
      </c>
      <c r="S157" s="8">
        <v>10096766</v>
      </c>
      <c r="CT157" s="8">
        <v>154</v>
      </c>
      <c r="CU157" t="s">
        <v>1639</v>
      </c>
    </row>
    <row r="158" spans="9:99" x14ac:dyDescent="0.35">
      <c r="I158" t="s">
        <v>559</v>
      </c>
      <c r="J158" t="s">
        <v>560</v>
      </c>
      <c r="K158" s="8">
        <v>13900</v>
      </c>
      <c r="L158" t="s">
        <v>561</v>
      </c>
      <c r="M158" s="8">
        <v>9819</v>
      </c>
      <c r="N158" t="s">
        <v>777</v>
      </c>
      <c r="O158" s="8">
        <v>20931</v>
      </c>
      <c r="P158" t="s">
        <v>858</v>
      </c>
      <c r="Q158" s="8">
        <v>136382</v>
      </c>
      <c r="R158" t="s">
        <v>764</v>
      </c>
      <c r="S158" s="8">
        <v>10333818</v>
      </c>
      <c r="CT158" s="8">
        <v>155</v>
      </c>
      <c r="CU158" t="s">
        <v>1640</v>
      </c>
    </row>
    <row r="159" spans="9:99" x14ac:dyDescent="0.35">
      <c r="I159" t="s">
        <v>559</v>
      </c>
      <c r="J159" t="s">
        <v>560</v>
      </c>
      <c r="K159" s="8">
        <v>13900</v>
      </c>
      <c r="L159" t="s">
        <v>561</v>
      </c>
      <c r="M159" s="8">
        <v>9819</v>
      </c>
      <c r="N159" t="s">
        <v>777</v>
      </c>
      <c r="O159" s="8">
        <v>20931</v>
      </c>
      <c r="P159" t="s">
        <v>912</v>
      </c>
      <c r="Q159" s="8">
        <v>137152</v>
      </c>
      <c r="R159" t="s">
        <v>913</v>
      </c>
      <c r="S159" s="8">
        <v>10392108</v>
      </c>
      <c r="CT159" s="8">
        <v>156</v>
      </c>
      <c r="CU159" t="s">
        <v>1641</v>
      </c>
    </row>
    <row r="160" spans="9:99" x14ac:dyDescent="0.35">
      <c r="I160" t="s">
        <v>559</v>
      </c>
      <c r="J160" t="s">
        <v>560</v>
      </c>
      <c r="K160" s="8">
        <v>13900</v>
      </c>
      <c r="L160" t="s">
        <v>561</v>
      </c>
      <c r="M160" s="8">
        <v>9819</v>
      </c>
      <c r="N160" t="s">
        <v>777</v>
      </c>
      <c r="O160" s="8">
        <v>20931</v>
      </c>
      <c r="P160" t="s">
        <v>796</v>
      </c>
      <c r="Q160" s="8">
        <v>137171</v>
      </c>
      <c r="R160" t="s">
        <v>797</v>
      </c>
      <c r="S160" s="8">
        <v>10104039</v>
      </c>
      <c r="CT160" s="8">
        <v>157</v>
      </c>
      <c r="CU160" t="s">
        <v>1642</v>
      </c>
    </row>
    <row r="161" spans="9:99" x14ac:dyDescent="0.35">
      <c r="I161" t="s">
        <v>559</v>
      </c>
      <c r="J161" t="s">
        <v>560</v>
      </c>
      <c r="K161" s="8">
        <v>13900</v>
      </c>
      <c r="L161" t="s">
        <v>561</v>
      </c>
      <c r="M161" s="8">
        <v>9819</v>
      </c>
      <c r="N161" t="s">
        <v>777</v>
      </c>
      <c r="O161" s="8">
        <v>20931</v>
      </c>
      <c r="P161" t="s">
        <v>841</v>
      </c>
      <c r="Q161" s="8">
        <v>137343</v>
      </c>
      <c r="R161" t="s">
        <v>942</v>
      </c>
      <c r="S161" s="8">
        <v>10390033</v>
      </c>
      <c r="CT161" s="8">
        <v>158</v>
      </c>
      <c r="CU161" t="s">
        <v>1643</v>
      </c>
    </row>
    <row r="162" spans="9:99" x14ac:dyDescent="0.35">
      <c r="I162" t="s">
        <v>559</v>
      </c>
      <c r="J162" t="s">
        <v>560</v>
      </c>
      <c r="K162" s="8">
        <v>13900</v>
      </c>
      <c r="L162" t="s">
        <v>561</v>
      </c>
      <c r="M162" s="8">
        <v>9819</v>
      </c>
      <c r="N162" t="s">
        <v>777</v>
      </c>
      <c r="O162" s="8">
        <v>20931</v>
      </c>
      <c r="P162" t="s">
        <v>872</v>
      </c>
      <c r="Q162" s="8">
        <v>137161</v>
      </c>
      <c r="R162" t="s">
        <v>873</v>
      </c>
      <c r="S162" s="8">
        <v>10367663</v>
      </c>
      <c r="CT162" s="8">
        <v>159</v>
      </c>
      <c r="CU162" t="s">
        <v>1644</v>
      </c>
    </row>
    <row r="163" spans="9:99" x14ac:dyDescent="0.35">
      <c r="I163" t="s">
        <v>559</v>
      </c>
      <c r="J163" t="s">
        <v>560</v>
      </c>
      <c r="K163" s="8">
        <v>13900</v>
      </c>
      <c r="L163" t="s">
        <v>561</v>
      </c>
      <c r="M163" s="8">
        <v>9819</v>
      </c>
      <c r="N163" t="s">
        <v>777</v>
      </c>
      <c r="O163" s="8">
        <v>20931</v>
      </c>
      <c r="P163" t="s">
        <v>921</v>
      </c>
      <c r="Q163" s="8">
        <v>168407</v>
      </c>
      <c r="R163" t="s">
        <v>922</v>
      </c>
      <c r="S163" s="8">
        <v>10097326</v>
      </c>
      <c r="CT163" s="8">
        <v>160</v>
      </c>
      <c r="CU163" t="s">
        <v>1645</v>
      </c>
    </row>
    <row r="164" spans="9:99" x14ac:dyDescent="0.35">
      <c r="I164" t="s">
        <v>559</v>
      </c>
      <c r="J164" t="s">
        <v>560</v>
      </c>
      <c r="K164" s="8">
        <v>13900</v>
      </c>
      <c r="L164" t="s">
        <v>561</v>
      </c>
      <c r="M164" s="8">
        <v>9819</v>
      </c>
      <c r="N164" t="s">
        <v>777</v>
      </c>
      <c r="O164" s="8">
        <v>20931</v>
      </c>
      <c r="P164" t="s">
        <v>872</v>
      </c>
      <c r="Q164" s="8">
        <v>137161</v>
      </c>
      <c r="R164" t="s">
        <v>873</v>
      </c>
      <c r="S164" s="8">
        <v>99101910</v>
      </c>
      <c r="CT164" s="8">
        <v>161</v>
      </c>
      <c r="CU164" t="s">
        <v>1646</v>
      </c>
    </row>
    <row r="165" spans="9:99" x14ac:dyDescent="0.35">
      <c r="I165" t="s">
        <v>559</v>
      </c>
      <c r="J165" t="s">
        <v>560</v>
      </c>
      <c r="K165" s="8">
        <v>13900</v>
      </c>
      <c r="L165" t="s">
        <v>561</v>
      </c>
      <c r="M165" s="8">
        <v>9819</v>
      </c>
      <c r="N165" t="s">
        <v>777</v>
      </c>
      <c r="O165" s="8">
        <v>20931</v>
      </c>
      <c r="P165" t="s">
        <v>796</v>
      </c>
      <c r="Q165" s="8">
        <v>137171</v>
      </c>
      <c r="R165" t="s">
        <v>797</v>
      </c>
      <c r="S165" s="8">
        <v>10251214</v>
      </c>
      <c r="CT165" s="8">
        <v>162</v>
      </c>
      <c r="CU165" t="s">
        <v>1647</v>
      </c>
    </row>
    <row r="166" spans="9:99" x14ac:dyDescent="0.35">
      <c r="I166" t="s">
        <v>559</v>
      </c>
      <c r="J166" t="s">
        <v>560</v>
      </c>
      <c r="K166" s="8">
        <v>13900</v>
      </c>
      <c r="L166" t="s">
        <v>561</v>
      </c>
      <c r="M166" s="8">
        <v>9819</v>
      </c>
      <c r="N166" t="s">
        <v>777</v>
      </c>
      <c r="O166" s="8">
        <v>20931</v>
      </c>
      <c r="P166" t="s">
        <v>811</v>
      </c>
      <c r="Q166" s="8">
        <v>393815</v>
      </c>
      <c r="R166" t="s">
        <v>838</v>
      </c>
      <c r="S166" s="8">
        <v>11102538</v>
      </c>
      <c r="CT166" s="8">
        <v>163</v>
      </c>
      <c r="CU166" t="s">
        <v>1648</v>
      </c>
    </row>
    <row r="167" spans="9:99" x14ac:dyDescent="0.35">
      <c r="I167" t="s">
        <v>559</v>
      </c>
      <c r="J167" t="s">
        <v>560</v>
      </c>
      <c r="K167" s="8">
        <v>13900</v>
      </c>
      <c r="L167" t="s">
        <v>561</v>
      </c>
      <c r="M167" s="8">
        <v>9819</v>
      </c>
      <c r="N167" t="s">
        <v>777</v>
      </c>
      <c r="O167" s="8">
        <v>20931</v>
      </c>
      <c r="P167" t="s">
        <v>955</v>
      </c>
      <c r="Q167" s="8">
        <v>135398</v>
      </c>
      <c r="R167" t="s">
        <v>773</v>
      </c>
      <c r="S167" s="8">
        <v>373509</v>
      </c>
      <c r="CT167" s="8">
        <v>164</v>
      </c>
      <c r="CU167" t="s">
        <v>1649</v>
      </c>
    </row>
    <row r="168" spans="9:99" x14ac:dyDescent="0.35">
      <c r="I168" t="s">
        <v>559</v>
      </c>
      <c r="J168" t="s">
        <v>560</v>
      </c>
      <c r="K168" s="8">
        <v>13900</v>
      </c>
      <c r="L168" t="s">
        <v>561</v>
      </c>
      <c r="M168" s="8">
        <v>9819</v>
      </c>
      <c r="N168" t="s">
        <v>777</v>
      </c>
      <c r="O168" s="8">
        <v>20931</v>
      </c>
      <c r="P168" t="s">
        <v>956</v>
      </c>
      <c r="Q168" s="8">
        <v>154729</v>
      </c>
      <c r="R168" t="s">
        <v>957</v>
      </c>
      <c r="S168" s="8">
        <v>10005349</v>
      </c>
      <c r="CT168" s="8">
        <v>165</v>
      </c>
      <c r="CU168" t="s">
        <v>1650</v>
      </c>
    </row>
    <row r="169" spans="9:99" x14ac:dyDescent="0.35">
      <c r="I169" t="s">
        <v>559</v>
      </c>
      <c r="J169" t="s">
        <v>560</v>
      </c>
      <c r="K169" s="8">
        <v>13900</v>
      </c>
      <c r="L169" t="s">
        <v>561</v>
      </c>
      <c r="M169" s="8">
        <v>9819</v>
      </c>
      <c r="N169" t="s">
        <v>777</v>
      </c>
      <c r="O169" s="8">
        <v>20931</v>
      </c>
      <c r="P169" t="s">
        <v>958</v>
      </c>
      <c r="Q169" s="8">
        <v>136898</v>
      </c>
      <c r="R169" t="s">
        <v>769</v>
      </c>
      <c r="S169" s="8">
        <v>10005571</v>
      </c>
      <c r="CT169" s="8">
        <v>166</v>
      </c>
      <c r="CU169" t="s">
        <v>1651</v>
      </c>
    </row>
    <row r="170" spans="9:99" x14ac:dyDescent="0.35">
      <c r="I170" t="s">
        <v>559</v>
      </c>
      <c r="J170" t="s">
        <v>560</v>
      </c>
      <c r="K170" s="8">
        <v>13900</v>
      </c>
      <c r="L170" t="s">
        <v>561</v>
      </c>
      <c r="M170" s="8">
        <v>9819</v>
      </c>
      <c r="N170" t="s">
        <v>777</v>
      </c>
      <c r="O170" s="8">
        <v>20931</v>
      </c>
      <c r="P170" t="s">
        <v>959</v>
      </c>
      <c r="Q170" s="8">
        <v>135444</v>
      </c>
      <c r="R170" t="s">
        <v>960</v>
      </c>
      <c r="S170" s="8">
        <v>10344720</v>
      </c>
      <c r="CT170" s="8">
        <v>167</v>
      </c>
      <c r="CU170" t="s">
        <v>1652</v>
      </c>
    </row>
    <row r="171" spans="9:99" x14ac:dyDescent="0.35">
      <c r="I171" t="s">
        <v>559</v>
      </c>
      <c r="J171" t="s">
        <v>560</v>
      </c>
      <c r="K171" s="8">
        <v>13900</v>
      </c>
      <c r="L171" t="s">
        <v>561</v>
      </c>
      <c r="M171" s="8">
        <v>9819</v>
      </c>
      <c r="N171" t="s">
        <v>777</v>
      </c>
      <c r="O171" s="8">
        <v>20931</v>
      </c>
      <c r="P171" t="s">
        <v>961</v>
      </c>
      <c r="Q171" s="8">
        <v>184013</v>
      </c>
      <c r="R171" t="s">
        <v>782</v>
      </c>
      <c r="S171" s="8">
        <v>10258817</v>
      </c>
      <c r="CT171" s="8">
        <v>168</v>
      </c>
      <c r="CU171" t="s">
        <v>1653</v>
      </c>
    </row>
    <row r="172" spans="9:99" x14ac:dyDescent="0.35">
      <c r="I172" t="s">
        <v>559</v>
      </c>
      <c r="J172" t="s">
        <v>560</v>
      </c>
      <c r="K172" s="8">
        <v>13900</v>
      </c>
      <c r="L172" t="s">
        <v>561</v>
      </c>
      <c r="M172" s="8">
        <v>9819</v>
      </c>
      <c r="N172" t="s">
        <v>777</v>
      </c>
      <c r="O172" s="8">
        <v>20931</v>
      </c>
      <c r="P172" t="s">
        <v>962</v>
      </c>
      <c r="Q172" s="8">
        <v>137094</v>
      </c>
      <c r="R172" t="s">
        <v>609</v>
      </c>
      <c r="S172" s="8">
        <v>10077729</v>
      </c>
      <c r="CT172" s="8">
        <v>169</v>
      </c>
      <c r="CU172" t="s">
        <v>1654</v>
      </c>
    </row>
    <row r="173" spans="9:99" x14ac:dyDescent="0.35">
      <c r="I173" t="s">
        <v>559</v>
      </c>
      <c r="J173" t="s">
        <v>560</v>
      </c>
      <c r="K173" s="8">
        <v>13900</v>
      </c>
      <c r="L173" t="s">
        <v>561</v>
      </c>
      <c r="M173" s="8">
        <v>9819</v>
      </c>
      <c r="N173" t="s">
        <v>777</v>
      </c>
      <c r="O173" s="8">
        <v>20931</v>
      </c>
      <c r="P173" t="s">
        <v>963</v>
      </c>
      <c r="Q173" s="8">
        <v>183970</v>
      </c>
      <c r="R173" t="s">
        <v>964</v>
      </c>
      <c r="S173" s="8">
        <v>10081068</v>
      </c>
      <c r="CT173" s="8">
        <v>170</v>
      </c>
      <c r="CU173" t="s">
        <v>1655</v>
      </c>
    </row>
    <row r="174" spans="9:99" x14ac:dyDescent="0.35">
      <c r="I174" t="s">
        <v>559</v>
      </c>
      <c r="J174" t="s">
        <v>560</v>
      </c>
      <c r="K174" s="8">
        <v>13900</v>
      </c>
      <c r="L174" t="s">
        <v>561</v>
      </c>
      <c r="M174" s="8">
        <v>9819</v>
      </c>
      <c r="N174" t="s">
        <v>965</v>
      </c>
      <c r="O174" s="8">
        <v>23717</v>
      </c>
      <c r="P174" t="s">
        <v>966</v>
      </c>
      <c r="Q174" s="8">
        <v>436595</v>
      </c>
      <c r="R174" t="s">
        <v>967</v>
      </c>
      <c r="S174" s="8">
        <v>99180163</v>
      </c>
      <c r="CT174" s="8">
        <v>171</v>
      </c>
      <c r="CU174" t="s">
        <v>1656</v>
      </c>
    </row>
    <row r="175" spans="9:99" x14ac:dyDescent="0.35">
      <c r="I175" t="s">
        <v>559</v>
      </c>
      <c r="J175" t="s">
        <v>560</v>
      </c>
      <c r="K175" s="8">
        <v>13900</v>
      </c>
      <c r="L175" t="s">
        <v>561</v>
      </c>
      <c r="M175" s="8">
        <v>9819</v>
      </c>
      <c r="N175" t="s">
        <v>965</v>
      </c>
      <c r="O175" s="8">
        <v>23717</v>
      </c>
      <c r="P175" t="s">
        <v>968</v>
      </c>
      <c r="Q175" s="8">
        <v>154555</v>
      </c>
      <c r="R175" t="s">
        <v>969</v>
      </c>
      <c r="S175" s="8">
        <v>4056884</v>
      </c>
      <c r="CT175" s="8">
        <v>172</v>
      </c>
      <c r="CU175" t="s">
        <v>1657</v>
      </c>
    </row>
    <row r="176" spans="9:99" x14ac:dyDescent="0.35">
      <c r="I176" t="s">
        <v>559</v>
      </c>
      <c r="J176" t="s">
        <v>560</v>
      </c>
      <c r="K176" s="8">
        <v>13900</v>
      </c>
      <c r="L176" t="s">
        <v>561</v>
      </c>
      <c r="M176" s="8">
        <v>9819</v>
      </c>
      <c r="N176" t="s">
        <v>965</v>
      </c>
      <c r="O176" s="8">
        <v>23717</v>
      </c>
      <c r="P176" t="s">
        <v>970</v>
      </c>
      <c r="Q176" s="8">
        <v>135465</v>
      </c>
      <c r="R176" t="s">
        <v>971</v>
      </c>
      <c r="S176" s="8">
        <v>10004865</v>
      </c>
      <c r="CT176" s="8">
        <v>173</v>
      </c>
      <c r="CU176" t="s">
        <v>1658</v>
      </c>
    </row>
    <row r="177" spans="9:99" x14ac:dyDescent="0.35">
      <c r="I177" t="s">
        <v>559</v>
      </c>
      <c r="J177" t="s">
        <v>560</v>
      </c>
      <c r="K177" s="8">
        <v>13900</v>
      </c>
      <c r="L177" t="s">
        <v>561</v>
      </c>
      <c r="M177" s="8">
        <v>9819</v>
      </c>
      <c r="N177" t="s">
        <v>965</v>
      </c>
      <c r="O177" s="8">
        <v>23717</v>
      </c>
      <c r="P177" t="s">
        <v>972</v>
      </c>
      <c r="Q177" s="8">
        <v>154733</v>
      </c>
      <c r="R177" t="s">
        <v>973</v>
      </c>
      <c r="S177" s="8">
        <v>10078700</v>
      </c>
      <c r="CT177" s="8">
        <v>174</v>
      </c>
      <c r="CU177" t="s">
        <v>1659</v>
      </c>
    </row>
    <row r="178" spans="9:99" x14ac:dyDescent="0.35">
      <c r="I178" t="s">
        <v>559</v>
      </c>
      <c r="J178" t="s">
        <v>560</v>
      </c>
      <c r="K178" s="8">
        <v>13900</v>
      </c>
      <c r="L178" t="s">
        <v>561</v>
      </c>
      <c r="M178" s="8">
        <v>9819</v>
      </c>
      <c r="N178" t="s">
        <v>965</v>
      </c>
      <c r="O178" s="8">
        <v>23717</v>
      </c>
      <c r="P178" t="s">
        <v>974</v>
      </c>
      <c r="Q178" s="8">
        <v>436595</v>
      </c>
      <c r="R178" t="s">
        <v>975</v>
      </c>
      <c r="S178" s="8">
        <v>11127586</v>
      </c>
      <c r="CT178" s="8">
        <v>175</v>
      </c>
      <c r="CU178" t="s">
        <v>1660</v>
      </c>
    </row>
    <row r="179" spans="9:99" x14ac:dyDescent="0.35">
      <c r="I179" t="s">
        <v>559</v>
      </c>
      <c r="J179" t="s">
        <v>560</v>
      </c>
      <c r="K179" s="8">
        <v>13900</v>
      </c>
      <c r="L179" t="s">
        <v>561</v>
      </c>
      <c r="M179" s="8">
        <v>9819</v>
      </c>
      <c r="N179" t="s">
        <v>965</v>
      </c>
      <c r="O179" s="8">
        <v>23717</v>
      </c>
      <c r="P179" t="s">
        <v>976</v>
      </c>
      <c r="Q179" s="8">
        <v>531570</v>
      </c>
      <c r="R179" t="s">
        <v>977</v>
      </c>
      <c r="S179" s="8">
        <v>10261719</v>
      </c>
      <c r="CT179" s="8">
        <v>176</v>
      </c>
      <c r="CU179" t="s">
        <v>1661</v>
      </c>
    </row>
    <row r="180" spans="9:99" x14ac:dyDescent="0.35">
      <c r="I180" t="s">
        <v>559</v>
      </c>
      <c r="J180" t="s">
        <v>560</v>
      </c>
      <c r="K180" s="8">
        <v>13900</v>
      </c>
      <c r="L180" t="s">
        <v>561</v>
      </c>
      <c r="M180" s="8">
        <v>9819</v>
      </c>
      <c r="N180" t="s">
        <v>965</v>
      </c>
      <c r="O180" s="8">
        <v>23717</v>
      </c>
      <c r="P180" t="s">
        <v>978</v>
      </c>
      <c r="Q180" s="8">
        <v>154674</v>
      </c>
      <c r="R180" t="s">
        <v>979</v>
      </c>
      <c r="S180" s="8">
        <v>10285188</v>
      </c>
      <c r="CT180" s="8">
        <v>177</v>
      </c>
      <c r="CU180" t="s">
        <v>1662</v>
      </c>
    </row>
    <row r="181" spans="9:99" x14ac:dyDescent="0.35">
      <c r="I181" t="s">
        <v>559</v>
      </c>
      <c r="J181" t="s">
        <v>560</v>
      </c>
      <c r="K181" s="8">
        <v>13900</v>
      </c>
      <c r="L181" t="s">
        <v>561</v>
      </c>
      <c r="M181" s="8">
        <v>9819</v>
      </c>
      <c r="N181" t="s">
        <v>965</v>
      </c>
      <c r="O181" s="8">
        <v>23717</v>
      </c>
      <c r="P181" t="s">
        <v>974</v>
      </c>
      <c r="Q181" s="8">
        <v>436595</v>
      </c>
      <c r="R181" t="s">
        <v>975</v>
      </c>
      <c r="S181" s="8">
        <v>10375882</v>
      </c>
      <c r="CT181" s="8">
        <v>178</v>
      </c>
      <c r="CU181" t="s">
        <v>1663</v>
      </c>
    </row>
    <row r="182" spans="9:99" x14ac:dyDescent="0.35">
      <c r="I182" t="s">
        <v>559</v>
      </c>
      <c r="J182" t="s">
        <v>560</v>
      </c>
      <c r="K182" s="8">
        <v>13900</v>
      </c>
      <c r="L182" t="s">
        <v>561</v>
      </c>
      <c r="M182" s="8">
        <v>9819</v>
      </c>
      <c r="N182" t="s">
        <v>965</v>
      </c>
      <c r="O182" s="8">
        <v>23717</v>
      </c>
      <c r="P182" t="s">
        <v>974</v>
      </c>
      <c r="Q182" s="8">
        <v>436595</v>
      </c>
      <c r="R182" t="s">
        <v>975</v>
      </c>
      <c r="S182" s="8">
        <v>363582</v>
      </c>
      <c r="CT182" s="8">
        <v>179</v>
      </c>
      <c r="CU182" t="s">
        <v>1664</v>
      </c>
    </row>
    <row r="183" spans="9:99" x14ac:dyDescent="0.35">
      <c r="I183" t="s">
        <v>559</v>
      </c>
      <c r="J183" t="s">
        <v>560</v>
      </c>
      <c r="K183" s="8">
        <v>13900</v>
      </c>
      <c r="L183" t="s">
        <v>561</v>
      </c>
      <c r="M183" s="8">
        <v>9819</v>
      </c>
      <c r="N183" t="s">
        <v>965</v>
      </c>
      <c r="O183" s="8">
        <v>23717</v>
      </c>
      <c r="P183" t="s">
        <v>980</v>
      </c>
      <c r="Q183" s="8">
        <v>154714</v>
      </c>
      <c r="R183" t="s">
        <v>981</v>
      </c>
      <c r="S183" s="8">
        <v>10005129</v>
      </c>
      <c r="CT183" s="8">
        <v>180</v>
      </c>
      <c r="CU183" t="s">
        <v>1665</v>
      </c>
    </row>
    <row r="184" spans="9:99" x14ac:dyDescent="0.35">
      <c r="I184" t="s">
        <v>559</v>
      </c>
      <c r="J184" t="s">
        <v>560</v>
      </c>
      <c r="K184" s="8">
        <v>13900</v>
      </c>
      <c r="L184" t="s">
        <v>561</v>
      </c>
      <c r="M184" s="8">
        <v>9819</v>
      </c>
      <c r="N184" t="s">
        <v>965</v>
      </c>
      <c r="O184" s="8">
        <v>23717</v>
      </c>
      <c r="P184" t="s">
        <v>982</v>
      </c>
      <c r="Q184" s="8">
        <v>154386</v>
      </c>
      <c r="R184" t="s">
        <v>983</v>
      </c>
      <c r="S184" s="8">
        <v>10077798</v>
      </c>
      <c r="CT184" s="8">
        <v>181</v>
      </c>
      <c r="CU184" t="s">
        <v>1666</v>
      </c>
    </row>
    <row r="185" spans="9:99" x14ac:dyDescent="0.35">
      <c r="I185" t="s">
        <v>559</v>
      </c>
      <c r="J185" t="s">
        <v>560</v>
      </c>
      <c r="K185" s="8">
        <v>13900</v>
      </c>
      <c r="L185" t="s">
        <v>561</v>
      </c>
      <c r="M185" s="8">
        <v>9819</v>
      </c>
      <c r="N185" t="s">
        <v>965</v>
      </c>
      <c r="O185" s="8">
        <v>23717</v>
      </c>
      <c r="P185" t="s">
        <v>984</v>
      </c>
      <c r="Q185" s="8">
        <v>154809</v>
      </c>
      <c r="R185" t="s">
        <v>985</v>
      </c>
      <c r="S185" s="8">
        <v>10085726</v>
      </c>
      <c r="CT185" s="8">
        <v>182</v>
      </c>
      <c r="CU185" t="s">
        <v>1667</v>
      </c>
    </row>
    <row r="186" spans="9:99" x14ac:dyDescent="0.35">
      <c r="I186" t="s">
        <v>559</v>
      </c>
      <c r="J186" t="s">
        <v>560</v>
      </c>
      <c r="K186" s="8">
        <v>13900</v>
      </c>
      <c r="L186" t="s">
        <v>561</v>
      </c>
      <c r="M186" s="8">
        <v>9819</v>
      </c>
      <c r="N186" t="s">
        <v>965</v>
      </c>
      <c r="O186" s="8">
        <v>23717</v>
      </c>
      <c r="P186" t="s">
        <v>978</v>
      </c>
      <c r="Q186" s="8">
        <v>154674</v>
      </c>
      <c r="R186" t="s">
        <v>986</v>
      </c>
      <c r="S186" s="8">
        <v>10086768</v>
      </c>
      <c r="CT186" s="8">
        <v>183</v>
      </c>
      <c r="CU186" t="s">
        <v>1668</v>
      </c>
    </row>
    <row r="187" spans="9:99" x14ac:dyDescent="0.35">
      <c r="I187" t="s">
        <v>559</v>
      </c>
      <c r="J187" t="s">
        <v>560</v>
      </c>
      <c r="K187" s="8">
        <v>13900</v>
      </c>
      <c r="L187" t="s">
        <v>561</v>
      </c>
      <c r="M187" s="8">
        <v>9819</v>
      </c>
      <c r="N187" t="s">
        <v>965</v>
      </c>
      <c r="O187" s="8">
        <v>23717</v>
      </c>
      <c r="P187" t="s">
        <v>987</v>
      </c>
      <c r="Q187" s="8">
        <v>491731</v>
      </c>
      <c r="R187" t="s">
        <v>988</v>
      </c>
      <c r="S187" s="8">
        <v>10080792</v>
      </c>
      <c r="CT187" s="8">
        <v>184</v>
      </c>
      <c r="CU187" t="s">
        <v>1669</v>
      </c>
    </row>
    <row r="188" spans="9:99" x14ac:dyDescent="0.35">
      <c r="I188" t="s">
        <v>559</v>
      </c>
      <c r="J188" t="s">
        <v>560</v>
      </c>
      <c r="K188" s="8">
        <v>13900</v>
      </c>
      <c r="L188" t="s">
        <v>561</v>
      </c>
      <c r="M188" s="8">
        <v>9819</v>
      </c>
      <c r="N188" t="s">
        <v>965</v>
      </c>
      <c r="O188" s="8">
        <v>23717</v>
      </c>
      <c r="P188" t="s">
        <v>989</v>
      </c>
      <c r="Q188" s="8">
        <v>488906</v>
      </c>
      <c r="R188" t="s">
        <v>990</v>
      </c>
      <c r="S188" s="8">
        <v>99123218</v>
      </c>
      <c r="CT188" s="8">
        <v>185</v>
      </c>
      <c r="CU188" t="s">
        <v>1670</v>
      </c>
    </row>
    <row r="189" spans="9:99" x14ac:dyDescent="0.35">
      <c r="I189" t="s">
        <v>559</v>
      </c>
      <c r="J189" t="s">
        <v>560</v>
      </c>
      <c r="K189" s="8">
        <v>13900</v>
      </c>
      <c r="L189" t="s">
        <v>561</v>
      </c>
      <c r="M189" s="8">
        <v>9819</v>
      </c>
      <c r="N189" t="s">
        <v>965</v>
      </c>
      <c r="O189" s="8">
        <v>23717</v>
      </c>
      <c r="P189" t="s">
        <v>991</v>
      </c>
      <c r="Q189" s="8">
        <v>408811</v>
      </c>
      <c r="R189" t="s">
        <v>992</v>
      </c>
      <c r="S189" s="8">
        <v>99164055</v>
      </c>
      <c r="CT189" s="8">
        <v>186</v>
      </c>
      <c r="CU189" t="s">
        <v>1671</v>
      </c>
    </row>
    <row r="190" spans="9:99" x14ac:dyDescent="0.35">
      <c r="I190" t="s">
        <v>559</v>
      </c>
      <c r="J190" t="s">
        <v>560</v>
      </c>
      <c r="K190" s="8">
        <v>13900</v>
      </c>
      <c r="L190" t="s">
        <v>561</v>
      </c>
      <c r="M190" s="8">
        <v>9819</v>
      </c>
      <c r="N190" t="s">
        <v>965</v>
      </c>
      <c r="O190" s="8">
        <v>23717</v>
      </c>
      <c r="P190" t="s">
        <v>993</v>
      </c>
      <c r="Q190" s="8">
        <v>245628</v>
      </c>
      <c r="R190" t="s">
        <v>994</v>
      </c>
      <c r="S190" s="8">
        <v>11033676</v>
      </c>
      <c r="CT190" s="8">
        <v>187</v>
      </c>
      <c r="CU190" t="s">
        <v>1672</v>
      </c>
    </row>
    <row r="191" spans="9:99" x14ac:dyDescent="0.35">
      <c r="I191" t="s">
        <v>559</v>
      </c>
      <c r="J191" t="s">
        <v>560</v>
      </c>
      <c r="K191" s="8">
        <v>13900</v>
      </c>
      <c r="L191" t="s">
        <v>561</v>
      </c>
      <c r="M191" s="8">
        <v>9819</v>
      </c>
      <c r="N191" t="s">
        <v>965</v>
      </c>
      <c r="O191" s="8">
        <v>23717</v>
      </c>
      <c r="P191" t="s">
        <v>995</v>
      </c>
      <c r="Q191" s="8">
        <v>154671</v>
      </c>
      <c r="R191" t="s">
        <v>996</v>
      </c>
      <c r="S191" s="8">
        <v>10097324</v>
      </c>
      <c r="CT191" s="8">
        <v>188</v>
      </c>
      <c r="CU191" t="s">
        <v>1673</v>
      </c>
    </row>
    <row r="192" spans="9:99" x14ac:dyDescent="0.35">
      <c r="I192" t="s">
        <v>559</v>
      </c>
      <c r="J192" t="s">
        <v>560</v>
      </c>
      <c r="K192" s="8">
        <v>13900</v>
      </c>
      <c r="L192" t="s">
        <v>561</v>
      </c>
      <c r="M192" s="8">
        <v>9819</v>
      </c>
      <c r="N192" t="s">
        <v>965</v>
      </c>
      <c r="O192" s="8">
        <v>23717</v>
      </c>
      <c r="P192" t="s">
        <v>997</v>
      </c>
      <c r="Q192" s="8">
        <v>154795</v>
      </c>
      <c r="R192" t="s">
        <v>998</v>
      </c>
      <c r="S192" s="8">
        <v>10096836</v>
      </c>
      <c r="CT192" s="8">
        <v>189</v>
      </c>
      <c r="CU192" t="s">
        <v>1674</v>
      </c>
    </row>
    <row r="193" spans="9:99" x14ac:dyDescent="0.35">
      <c r="I193" t="s">
        <v>559</v>
      </c>
      <c r="J193" t="s">
        <v>560</v>
      </c>
      <c r="K193" s="8">
        <v>13900</v>
      </c>
      <c r="L193" t="s">
        <v>561</v>
      </c>
      <c r="M193" s="8">
        <v>9819</v>
      </c>
      <c r="N193" t="s">
        <v>965</v>
      </c>
      <c r="O193" s="8">
        <v>23717</v>
      </c>
      <c r="P193" t="s">
        <v>999</v>
      </c>
      <c r="Q193" s="8">
        <v>154801</v>
      </c>
      <c r="R193" t="s">
        <v>1000</v>
      </c>
      <c r="S193" s="8">
        <v>10004712</v>
      </c>
      <c r="CT193" s="8">
        <v>190</v>
      </c>
      <c r="CU193" t="s">
        <v>1675</v>
      </c>
    </row>
    <row r="194" spans="9:99" x14ac:dyDescent="0.35">
      <c r="I194" t="s">
        <v>559</v>
      </c>
      <c r="J194" t="s">
        <v>560</v>
      </c>
      <c r="K194" s="8">
        <v>13900</v>
      </c>
      <c r="L194" t="s">
        <v>561</v>
      </c>
      <c r="M194" s="8">
        <v>9819</v>
      </c>
      <c r="N194" t="s">
        <v>965</v>
      </c>
      <c r="O194" s="8">
        <v>23717</v>
      </c>
      <c r="P194" t="s">
        <v>1001</v>
      </c>
      <c r="Q194" s="8">
        <v>135465</v>
      </c>
      <c r="R194" t="s">
        <v>971</v>
      </c>
      <c r="S194" s="8">
        <v>10006140</v>
      </c>
      <c r="CT194" s="8">
        <v>191</v>
      </c>
      <c r="CU194" t="s">
        <v>1676</v>
      </c>
    </row>
    <row r="195" spans="9:99" x14ac:dyDescent="0.35">
      <c r="I195" t="s">
        <v>559</v>
      </c>
      <c r="J195" t="s">
        <v>560</v>
      </c>
      <c r="K195" s="8">
        <v>13900</v>
      </c>
      <c r="L195" t="s">
        <v>561</v>
      </c>
      <c r="M195" s="8">
        <v>9819</v>
      </c>
      <c r="N195" t="s">
        <v>965</v>
      </c>
      <c r="O195" s="8">
        <v>23717</v>
      </c>
      <c r="P195" t="s">
        <v>1002</v>
      </c>
      <c r="Q195" s="8">
        <v>135465</v>
      </c>
      <c r="R195" t="s">
        <v>971</v>
      </c>
      <c r="S195" s="8">
        <v>10004842</v>
      </c>
      <c r="CT195" s="8">
        <v>192</v>
      </c>
      <c r="CU195" t="s">
        <v>1677</v>
      </c>
    </row>
    <row r="196" spans="9:99" x14ac:dyDescent="0.35">
      <c r="I196" t="s">
        <v>559</v>
      </c>
      <c r="J196" t="s">
        <v>560</v>
      </c>
      <c r="K196" s="8">
        <v>13900</v>
      </c>
      <c r="L196" t="s">
        <v>561</v>
      </c>
      <c r="M196" s="8">
        <v>9819</v>
      </c>
      <c r="N196" t="s">
        <v>965</v>
      </c>
      <c r="O196" s="8">
        <v>23717</v>
      </c>
      <c r="P196" t="s">
        <v>1003</v>
      </c>
      <c r="Q196" s="8">
        <v>379800</v>
      </c>
      <c r="R196" t="s">
        <v>1004</v>
      </c>
      <c r="S196" s="8">
        <v>10389688</v>
      </c>
      <c r="CT196" s="8">
        <v>193</v>
      </c>
      <c r="CU196" t="s">
        <v>1678</v>
      </c>
    </row>
    <row r="197" spans="9:99" x14ac:dyDescent="0.35">
      <c r="I197" t="s">
        <v>559</v>
      </c>
      <c r="J197" t="s">
        <v>560</v>
      </c>
      <c r="K197" s="8">
        <v>13900</v>
      </c>
      <c r="L197" t="s">
        <v>561</v>
      </c>
      <c r="M197" s="8">
        <v>9819</v>
      </c>
      <c r="N197" t="s">
        <v>965</v>
      </c>
      <c r="O197" s="8">
        <v>23717</v>
      </c>
      <c r="P197" t="s">
        <v>1005</v>
      </c>
      <c r="Q197" s="8">
        <v>154476</v>
      </c>
      <c r="R197" t="s">
        <v>1006</v>
      </c>
      <c r="S197" s="8">
        <v>10077830</v>
      </c>
      <c r="CT197" s="8">
        <v>194</v>
      </c>
      <c r="CU197" t="s">
        <v>1679</v>
      </c>
    </row>
    <row r="198" spans="9:99" x14ac:dyDescent="0.35">
      <c r="I198" t="s">
        <v>559</v>
      </c>
      <c r="J198" t="s">
        <v>560</v>
      </c>
      <c r="K198" s="8">
        <v>13900</v>
      </c>
      <c r="L198" t="s">
        <v>561</v>
      </c>
      <c r="M198" s="8">
        <v>9819</v>
      </c>
      <c r="N198" t="s">
        <v>965</v>
      </c>
      <c r="O198" s="8">
        <v>23717</v>
      </c>
      <c r="P198" t="s">
        <v>1007</v>
      </c>
      <c r="Q198" s="8">
        <v>154707</v>
      </c>
      <c r="R198" t="s">
        <v>1008</v>
      </c>
      <c r="S198" s="8">
        <v>10078122</v>
      </c>
      <c r="CT198" s="8">
        <v>195</v>
      </c>
      <c r="CU198" t="s">
        <v>1680</v>
      </c>
    </row>
    <row r="199" spans="9:99" x14ac:dyDescent="0.35">
      <c r="I199" t="s">
        <v>559</v>
      </c>
      <c r="J199" t="s">
        <v>560</v>
      </c>
      <c r="K199" s="8">
        <v>13900</v>
      </c>
      <c r="L199" t="s">
        <v>561</v>
      </c>
      <c r="M199" s="8">
        <v>9819</v>
      </c>
      <c r="N199" t="s">
        <v>965</v>
      </c>
      <c r="O199" s="8">
        <v>23717</v>
      </c>
      <c r="P199" t="s">
        <v>1009</v>
      </c>
      <c r="Q199" s="8">
        <v>154729</v>
      </c>
      <c r="R199" t="s">
        <v>1010</v>
      </c>
      <c r="S199" s="8">
        <v>10078276</v>
      </c>
      <c r="CT199" s="8">
        <v>196</v>
      </c>
      <c r="CU199" t="s">
        <v>1681</v>
      </c>
    </row>
    <row r="200" spans="9:99" x14ac:dyDescent="0.35">
      <c r="I200" t="s">
        <v>559</v>
      </c>
      <c r="J200" t="s">
        <v>560</v>
      </c>
      <c r="K200" s="8">
        <v>13900</v>
      </c>
      <c r="L200" t="s">
        <v>561</v>
      </c>
      <c r="M200" s="8">
        <v>9819</v>
      </c>
      <c r="N200" t="s">
        <v>965</v>
      </c>
      <c r="O200" s="8">
        <v>23717</v>
      </c>
      <c r="P200" t="s">
        <v>1011</v>
      </c>
      <c r="Q200" s="8">
        <v>154670</v>
      </c>
      <c r="R200" t="s">
        <v>1012</v>
      </c>
      <c r="S200" s="8">
        <v>10389687</v>
      </c>
      <c r="CT200" s="8">
        <v>197</v>
      </c>
      <c r="CU200" t="s">
        <v>1682</v>
      </c>
    </row>
    <row r="201" spans="9:99" x14ac:dyDescent="0.35">
      <c r="I201" t="s">
        <v>559</v>
      </c>
      <c r="J201" t="s">
        <v>560</v>
      </c>
      <c r="K201" s="8">
        <v>13900</v>
      </c>
      <c r="L201" t="s">
        <v>561</v>
      </c>
      <c r="M201" s="8">
        <v>9819</v>
      </c>
      <c r="N201" t="s">
        <v>965</v>
      </c>
      <c r="O201" s="8">
        <v>23717</v>
      </c>
      <c r="P201" t="s">
        <v>974</v>
      </c>
      <c r="Q201" s="8">
        <v>436595</v>
      </c>
      <c r="R201" t="s">
        <v>975</v>
      </c>
      <c r="S201" s="8">
        <v>99060881</v>
      </c>
      <c r="CT201" s="8">
        <v>198</v>
      </c>
      <c r="CU201" t="s">
        <v>1683</v>
      </c>
    </row>
    <row r="202" spans="9:99" x14ac:dyDescent="0.35">
      <c r="I202" t="s">
        <v>559</v>
      </c>
      <c r="J202" t="s">
        <v>560</v>
      </c>
      <c r="K202" s="8">
        <v>13900</v>
      </c>
      <c r="L202" t="s">
        <v>561</v>
      </c>
      <c r="M202" s="8">
        <v>9819</v>
      </c>
      <c r="N202" t="s">
        <v>965</v>
      </c>
      <c r="O202" s="8">
        <v>23717</v>
      </c>
      <c r="P202" t="s">
        <v>972</v>
      </c>
      <c r="Q202" s="8">
        <v>154733</v>
      </c>
      <c r="R202" t="s">
        <v>1013</v>
      </c>
      <c r="S202" s="8">
        <v>11092558</v>
      </c>
      <c r="CT202" s="8">
        <v>199</v>
      </c>
      <c r="CU202" t="s">
        <v>1684</v>
      </c>
    </row>
    <row r="203" spans="9:99" x14ac:dyDescent="0.35">
      <c r="I203" t="s">
        <v>559</v>
      </c>
      <c r="J203" t="s">
        <v>560</v>
      </c>
      <c r="K203" s="8">
        <v>13900</v>
      </c>
      <c r="L203" t="s">
        <v>561</v>
      </c>
      <c r="M203" s="8">
        <v>9819</v>
      </c>
      <c r="N203" t="s">
        <v>965</v>
      </c>
      <c r="O203" s="8">
        <v>23717</v>
      </c>
      <c r="P203" t="s">
        <v>1002</v>
      </c>
      <c r="Q203" s="8">
        <v>135465</v>
      </c>
      <c r="R203" t="s">
        <v>971</v>
      </c>
      <c r="S203" s="8">
        <v>11052249</v>
      </c>
      <c r="CT203" s="8">
        <v>200</v>
      </c>
      <c r="CU203" t="s">
        <v>1685</v>
      </c>
    </row>
    <row r="204" spans="9:99" x14ac:dyDescent="0.35">
      <c r="I204" t="s">
        <v>559</v>
      </c>
      <c r="J204" t="s">
        <v>560</v>
      </c>
      <c r="K204" s="8">
        <v>13900</v>
      </c>
      <c r="L204" t="s">
        <v>561</v>
      </c>
      <c r="M204" s="8">
        <v>9819</v>
      </c>
      <c r="N204" t="s">
        <v>965</v>
      </c>
      <c r="O204" s="8">
        <v>23717</v>
      </c>
      <c r="P204" t="s">
        <v>1014</v>
      </c>
      <c r="Q204" s="8">
        <v>154503</v>
      </c>
      <c r="R204" t="s">
        <v>1015</v>
      </c>
      <c r="S204" s="8">
        <v>10373387</v>
      </c>
      <c r="CT204" s="8">
        <v>201</v>
      </c>
      <c r="CU204" t="s">
        <v>1686</v>
      </c>
    </row>
    <row r="205" spans="9:99" x14ac:dyDescent="0.35">
      <c r="I205" t="s">
        <v>559</v>
      </c>
      <c r="J205" t="s">
        <v>560</v>
      </c>
      <c r="K205" s="8">
        <v>13900</v>
      </c>
      <c r="L205" t="s">
        <v>561</v>
      </c>
      <c r="M205" s="8">
        <v>9819</v>
      </c>
      <c r="N205" t="s">
        <v>965</v>
      </c>
      <c r="O205" s="8">
        <v>23717</v>
      </c>
      <c r="P205" t="s">
        <v>1002</v>
      </c>
      <c r="Q205" s="8">
        <v>135465</v>
      </c>
      <c r="R205" t="s">
        <v>1016</v>
      </c>
      <c r="S205" s="8">
        <v>10078079</v>
      </c>
      <c r="CT205" s="8">
        <v>202</v>
      </c>
      <c r="CU205" t="s">
        <v>1687</v>
      </c>
    </row>
    <row r="206" spans="9:99" x14ac:dyDescent="0.35">
      <c r="I206" t="s">
        <v>559</v>
      </c>
      <c r="J206" t="s">
        <v>560</v>
      </c>
      <c r="K206" s="8">
        <v>13900</v>
      </c>
      <c r="L206" t="s">
        <v>561</v>
      </c>
      <c r="M206" s="8">
        <v>9819</v>
      </c>
      <c r="N206" t="s">
        <v>965</v>
      </c>
      <c r="O206" s="8">
        <v>23717</v>
      </c>
      <c r="P206" t="s">
        <v>1017</v>
      </c>
      <c r="Q206" s="8">
        <v>154671</v>
      </c>
      <c r="R206" t="s">
        <v>1018</v>
      </c>
      <c r="S206" s="8">
        <v>10368852</v>
      </c>
      <c r="CT206" s="8">
        <v>203</v>
      </c>
      <c r="CU206" t="s">
        <v>1688</v>
      </c>
    </row>
    <row r="207" spans="9:99" x14ac:dyDescent="0.35">
      <c r="I207" t="s">
        <v>559</v>
      </c>
      <c r="J207" t="s">
        <v>560</v>
      </c>
      <c r="K207" s="8">
        <v>13900</v>
      </c>
      <c r="L207" t="s">
        <v>561</v>
      </c>
      <c r="M207" s="8">
        <v>9819</v>
      </c>
      <c r="N207" t="s">
        <v>965</v>
      </c>
      <c r="O207" s="8">
        <v>23717</v>
      </c>
      <c r="P207" t="s">
        <v>1019</v>
      </c>
      <c r="Q207" s="8">
        <v>154952</v>
      </c>
      <c r="R207" t="s">
        <v>1020</v>
      </c>
      <c r="S207" s="8">
        <v>99211836</v>
      </c>
      <c r="CT207" s="8">
        <v>204</v>
      </c>
      <c r="CU207" t="s">
        <v>1689</v>
      </c>
    </row>
    <row r="208" spans="9:99" x14ac:dyDescent="0.35">
      <c r="I208" t="s">
        <v>559</v>
      </c>
      <c r="J208" t="s">
        <v>560</v>
      </c>
      <c r="K208" s="8">
        <v>13900</v>
      </c>
      <c r="L208" t="s">
        <v>561</v>
      </c>
      <c r="M208" s="8">
        <v>9819</v>
      </c>
      <c r="N208" t="s">
        <v>965</v>
      </c>
      <c r="O208" s="8">
        <v>23717</v>
      </c>
      <c r="P208" t="s">
        <v>1021</v>
      </c>
      <c r="Q208" s="8">
        <v>135465</v>
      </c>
      <c r="R208" t="s">
        <v>971</v>
      </c>
      <c r="S208" s="8">
        <v>10076532</v>
      </c>
      <c r="CT208" s="8">
        <v>205</v>
      </c>
      <c r="CU208" t="s">
        <v>1690</v>
      </c>
    </row>
    <row r="209" spans="9:99" x14ac:dyDescent="0.35">
      <c r="I209" t="s">
        <v>559</v>
      </c>
      <c r="J209" t="s">
        <v>560</v>
      </c>
      <c r="K209" s="8">
        <v>13900</v>
      </c>
      <c r="L209" t="s">
        <v>561</v>
      </c>
      <c r="M209" s="8">
        <v>9819</v>
      </c>
      <c r="N209" t="s">
        <v>965</v>
      </c>
      <c r="O209" s="8">
        <v>23717</v>
      </c>
      <c r="P209" t="s">
        <v>1022</v>
      </c>
      <c r="Q209" s="8">
        <v>497431</v>
      </c>
      <c r="R209" t="s">
        <v>1023</v>
      </c>
      <c r="S209" s="8">
        <v>99128139</v>
      </c>
      <c r="CT209" s="8">
        <v>206</v>
      </c>
      <c r="CU209" t="s">
        <v>1692</v>
      </c>
    </row>
    <row r="210" spans="9:99" x14ac:dyDescent="0.35">
      <c r="I210" t="s">
        <v>559</v>
      </c>
      <c r="J210" t="s">
        <v>560</v>
      </c>
      <c r="K210" s="8">
        <v>13900</v>
      </c>
      <c r="L210" t="s">
        <v>561</v>
      </c>
      <c r="M210" s="8">
        <v>9819</v>
      </c>
      <c r="N210" t="s">
        <v>965</v>
      </c>
      <c r="O210" s="8">
        <v>23717</v>
      </c>
      <c r="P210" t="s">
        <v>1002</v>
      </c>
      <c r="Q210" s="8">
        <v>135465</v>
      </c>
      <c r="R210" t="s">
        <v>971</v>
      </c>
      <c r="S210" s="8">
        <v>99164166</v>
      </c>
      <c r="CT210" s="8">
        <v>207</v>
      </c>
      <c r="CU210" t="s">
        <v>1693</v>
      </c>
    </row>
    <row r="211" spans="9:99" x14ac:dyDescent="0.35">
      <c r="I211" t="s">
        <v>559</v>
      </c>
      <c r="J211" t="s">
        <v>560</v>
      </c>
      <c r="K211" s="8">
        <v>13900</v>
      </c>
      <c r="L211" t="s">
        <v>561</v>
      </c>
      <c r="M211" s="8">
        <v>9819</v>
      </c>
      <c r="N211" t="s">
        <v>965</v>
      </c>
      <c r="O211" s="8">
        <v>23717</v>
      </c>
      <c r="P211" t="s">
        <v>1024</v>
      </c>
      <c r="Q211" s="8">
        <v>154518</v>
      </c>
      <c r="R211" t="s">
        <v>1025</v>
      </c>
      <c r="S211" s="8">
        <v>10079378</v>
      </c>
      <c r="CT211" s="8">
        <v>208</v>
      </c>
      <c r="CU211" t="s">
        <v>1695</v>
      </c>
    </row>
    <row r="212" spans="9:99" x14ac:dyDescent="0.35">
      <c r="I212" t="s">
        <v>559</v>
      </c>
      <c r="J212" t="s">
        <v>560</v>
      </c>
      <c r="K212" s="8">
        <v>13900</v>
      </c>
      <c r="L212" t="s">
        <v>561</v>
      </c>
      <c r="M212" s="8">
        <v>9819</v>
      </c>
      <c r="N212" t="s">
        <v>965</v>
      </c>
      <c r="O212" s="8">
        <v>23717</v>
      </c>
      <c r="P212" t="s">
        <v>1026</v>
      </c>
      <c r="Q212" s="8">
        <v>154952</v>
      </c>
      <c r="R212" t="s">
        <v>1020</v>
      </c>
      <c r="S212" s="8">
        <v>10360680</v>
      </c>
      <c r="CT212" s="8">
        <v>209</v>
      </c>
      <c r="CU212" t="s">
        <v>1696</v>
      </c>
    </row>
    <row r="213" spans="9:99" x14ac:dyDescent="0.35">
      <c r="I213" t="s">
        <v>559</v>
      </c>
      <c r="J213" t="s">
        <v>560</v>
      </c>
      <c r="K213" s="8">
        <v>13900</v>
      </c>
      <c r="L213" t="s">
        <v>561</v>
      </c>
      <c r="M213" s="8">
        <v>9819</v>
      </c>
      <c r="N213" t="s">
        <v>965</v>
      </c>
      <c r="O213" s="8">
        <v>23717</v>
      </c>
      <c r="P213" t="s">
        <v>1027</v>
      </c>
      <c r="Q213" s="8">
        <v>226913</v>
      </c>
      <c r="R213" t="s">
        <v>1028</v>
      </c>
      <c r="S213" s="8">
        <v>10004914</v>
      </c>
      <c r="CT213" s="8">
        <v>210</v>
      </c>
      <c r="CU213" t="s">
        <v>1697</v>
      </c>
    </row>
    <row r="214" spans="9:99" x14ac:dyDescent="0.35">
      <c r="I214" t="s">
        <v>559</v>
      </c>
      <c r="J214" t="s">
        <v>560</v>
      </c>
      <c r="K214" s="8">
        <v>13900</v>
      </c>
      <c r="L214" t="s">
        <v>561</v>
      </c>
      <c r="M214" s="8">
        <v>9819</v>
      </c>
      <c r="N214" t="s">
        <v>965</v>
      </c>
      <c r="O214" s="8">
        <v>23717</v>
      </c>
      <c r="P214" t="s">
        <v>1029</v>
      </c>
      <c r="Q214" s="8">
        <v>154555</v>
      </c>
      <c r="R214" t="s">
        <v>969</v>
      </c>
      <c r="S214" s="8">
        <v>10077889</v>
      </c>
      <c r="CT214" s="8">
        <v>211</v>
      </c>
      <c r="CU214" t="s">
        <v>1698</v>
      </c>
    </row>
    <row r="215" spans="9:99" x14ac:dyDescent="0.35">
      <c r="I215" t="s">
        <v>559</v>
      </c>
      <c r="J215" t="s">
        <v>560</v>
      </c>
      <c r="K215" s="8">
        <v>13900</v>
      </c>
      <c r="L215" t="s">
        <v>561</v>
      </c>
      <c r="M215" s="8">
        <v>9819</v>
      </c>
      <c r="N215" t="s">
        <v>965</v>
      </c>
      <c r="O215" s="8">
        <v>23717</v>
      </c>
      <c r="P215" t="s">
        <v>1002</v>
      </c>
      <c r="Q215" s="8">
        <v>135465</v>
      </c>
      <c r="R215" t="s">
        <v>1016</v>
      </c>
      <c r="S215" s="8">
        <v>10389665</v>
      </c>
      <c r="CT215" s="8">
        <v>212</v>
      </c>
      <c r="CU215" t="s">
        <v>1699</v>
      </c>
    </row>
    <row r="216" spans="9:99" x14ac:dyDescent="0.35">
      <c r="I216" t="s">
        <v>559</v>
      </c>
      <c r="J216" t="s">
        <v>560</v>
      </c>
      <c r="K216" s="8">
        <v>13900</v>
      </c>
      <c r="L216" t="s">
        <v>561</v>
      </c>
      <c r="M216" s="8">
        <v>9819</v>
      </c>
      <c r="N216" t="s">
        <v>965</v>
      </c>
      <c r="O216" s="8">
        <v>23717</v>
      </c>
      <c r="P216" t="s">
        <v>1030</v>
      </c>
      <c r="Q216" s="8">
        <v>154707</v>
      </c>
      <c r="R216" t="s">
        <v>1031</v>
      </c>
      <c r="S216" s="8">
        <v>10077679</v>
      </c>
      <c r="CT216" s="8">
        <v>213</v>
      </c>
      <c r="CU216" t="s">
        <v>1700</v>
      </c>
    </row>
    <row r="217" spans="9:99" x14ac:dyDescent="0.35">
      <c r="I217" t="s">
        <v>559</v>
      </c>
      <c r="J217" t="s">
        <v>560</v>
      </c>
      <c r="K217" s="8">
        <v>13900</v>
      </c>
      <c r="L217" t="s">
        <v>561</v>
      </c>
      <c r="M217" s="8">
        <v>9819</v>
      </c>
      <c r="N217" t="s">
        <v>965</v>
      </c>
      <c r="O217" s="8">
        <v>23717</v>
      </c>
      <c r="P217" t="s">
        <v>1027</v>
      </c>
      <c r="Q217" s="8">
        <v>226913</v>
      </c>
      <c r="R217" t="s">
        <v>1028</v>
      </c>
      <c r="S217" s="8">
        <v>10242017</v>
      </c>
    </row>
    <row r="218" spans="9:99" x14ac:dyDescent="0.35">
      <c r="I218" t="s">
        <v>559</v>
      </c>
      <c r="J218" t="s">
        <v>560</v>
      </c>
      <c r="K218" s="8">
        <v>13900</v>
      </c>
      <c r="L218" t="s">
        <v>561</v>
      </c>
      <c r="M218" s="8">
        <v>9819</v>
      </c>
      <c r="N218" t="s">
        <v>965</v>
      </c>
      <c r="O218" s="8">
        <v>23717</v>
      </c>
      <c r="P218" t="s">
        <v>1032</v>
      </c>
      <c r="Q218" s="8">
        <v>245628</v>
      </c>
      <c r="R218" t="s">
        <v>994</v>
      </c>
      <c r="S218" s="8">
        <v>10078962</v>
      </c>
    </row>
    <row r="219" spans="9:99" x14ac:dyDescent="0.35">
      <c r="I219" t="s">
        <v>559</v>
      </c>
      <c r="J219" t="s">
        <v>560</v>
      </c>
      <c r="K219" s="8">
        <v>13900</v>
      </c>
      <c r="L219" t="s">
        <v>561</v>
      </c>
      <c r="M219" s="8">
        <v>9819</v>
      </c>
      <c r="N219" t="s">
        <v>965</v>
      </c>
      <c r="O219" s="8">
        <v>23717</v>
      </c>
      <c r="P219" t="s">
        <v>1017</v>
      </c>
      <c r="Q219" s="8">
        <v>154671</v>
      </c>
      <c r="R219" t="s">
        <v>1018</v>
      </c>
      <c r="S219" s="8">
        <v>10083115</v>
      </c>
    </row>
    <row r="220" spans="9:99" x14ac:dyDescent="0.35">
      <c r="I220" t="s">
        <v>559</v>
      </c>
      <c r="J220" t="s">
        <v>560</v>
      </c>
      <c r="K220" s="8">
        <v>13900</v>
      </c>
      <c r="L220" t="s">
        <v>561</v>
      </c>
      <c r="M220" s="8">
        <v>9819</v>
      </c>
      <c r="N220" t="s">
        <v>965</v>
      </c>
      <c r="O220" s="8">
        <v>23717</v>
      </c>
      <c r="P220" t="s">
        <v>972</v>
      </c>
      <c r="Q220" s="8">
        <v>154733</v>
      </c>
      <c r="R220" t="s">
        <v>1013</v>
      </c>
      <c r="S220" s="8">
        <v>99095348</v>
      </c>
    </row>
    <row r="221" spans="9:99" x14ac:dyDescent="0.35">
      <c r="I221" t="s">
        <v>559</v>
      </c>
      <c r="J221" t="s">
        <v>560</v>
      </c>
      <c r="K221" s="8">
        <v>13900</v>
      </c>
      <c r="L221" t="s">
        <v>561</v>
      </c>
      <c r="M221" s="8">
        <v>9819</v>
      </c>
      <c r="N221" t="s">
        <v>965</v>
      </c>
      <c r="O221" s="8">
        <v>23717</v>
      </c>
      <c r="P221" t="s">
        <v>1017</v>
      </c>
      <c r="Q221" s="8">
        <v>154671</v>
      </c>
      <c r="R221" t="s">
        <v>1018</v>
      </c>
      <c r="S221" s="8">
        <v>10079019</v>
      </c>
    </row>
    <row r="222" spans="9:99" x14ac:dyDescent="0.35">
      <c r="I222" t="s">
        <v>559</v>
      </c>
      <c r="J222" t="s">
        <v>560</v>
      </c>
      <c r="K222" s="8">
        <v>13900</v>
      </c>
      <c r="L222" t="s">
        <v>561</v>
      </c>
      <c r="M222" s="8">
        <v>9819</v>
      </c>
      <c r="N222" t="s">
        <v>965</v>
      </c>
      <c r="O222" s="8">
        <v>23717</v>
      </c>
      <c r="P222" t="s">
        <v>1002</v>
      </c>
      <c r="Q222" s="8">
        <v>379800</v>
      </c>
      <c r="R222" t="s">
        <v>1004</v>
      </c>
      <c r="S222" s="8">
        <v>10097644</v>
      </c>
    </row>
    <row r="223" spans="9:99" x14ac:dyDescent="0.35">
      <c r="I223" t="s">
        <v>559</v>
      </c>
      <c r="J223" t="s">
        <v>560</v>
      </c>
      <c r="K223" s="8">
        <v>13900</v>
      </c>
      <c r="L223" t="s">
        <v>561</v>
      </c>
      <c r="M223" s="8">
        <v>9819</v>
      </c>
      <c r="N223" t="s">
        <v>965</v>
      </c>
      <c r="O223" s="8">
        <v>23717</v>
      </c>
      <c r="P223" t="s">
        <v>1033</v>
      </c>
      <c r="Q223" s="8">
        <v>390626</v>
      </c>
      <c r="R223" t="s">
        <v>1033</v>
      </c>
      <c r="S223" s="8">
        <v>11099449</v>
      </c>
    </row>
    <row r="224" spans="9:99" x14ac:dyDescent="0.35">
      <c r="I224" t="s">
        <v>559</v>
      </c>
      <c r="J224" t="s">
        <v>560</v>
      </c>
      <c r="K224" s="8">
        <v>13900</v>
      </c>
      <c r="L224" t="s">
        <v>561</v>
      </c>
      <c r="M224" s="8">
        <v>9819</v>
      </c>
      <c r="N224" t="s">
        <v>965</v>
      </c>
      <c r="O224" s="8">
        <v>23717</v>
      </c>
      <c r="P224" t="s">
        <v>1011</v>
      </c>
      <c r="Q224" s="8">
        <v>154670</v>
      </c>
      <c r="R224" t="s">
        <v>1012</v>
      </c>
      <c r="S224" s="8">
        <v>11113157</v>
      </c>
    </row>
    <row r="225" spans="8:19" x14ac:dyDescent="0.35">
      <c r="I225" t="s">
        <v>559</v>
      </c>
      <c r="J225" t="s">
        <v>560</v>
      </c>
      <c r="K225" s="8">
        <v>13900</v>
      </c>
      <c r="L225" t="s">
        <v>561</v>
      </c>
      <c r="M225" s="8">
        <v>9819</v>
      </c>
      <c r="N225" t="s">
        <v>965</v>
      </c>
      <c r="O225" s="8">
        <v>23717</v>
      </c>
      <c r="P225" t="s">
        <v>1034</v>
      </c>
      <c r="Q225" s="8">
        <v>177750</v>
      </c>
      <c r="R225" t="s">
        <v>1035</v>
      </c>
      <c r="S225" s="8">
        <v>10078812</v>
      </c>
    </row>
    <row r="226" spans="8:19" x14ac:dyDescent="0.35">
      <c r="I226" t="s">
        <v>559</v>
      </c>
      <c r="J226" t="s">
        <v>560</v>
      </c>
      <c r="K226" s="8">
        <v>13900</v>
      </c>
      <c r="L226" t="s">
        <v>561</v>
      </c>
      <c r="M226" s="8">
        <v>9819</v>
      </c>
      <c r="N226" t="s">
        <v>965</v>
      </c>
      <c r="O226" s="8">
        <v>23717</v>
      </c>
      <c r="P226" t="s">
        <v>1002</v>
      </c>
      <c r="Q226" s="8">
        <v>379800</v>
      </c>
      <c r="R226" t="s">
        <v>1004</v>
      </c>
      <c r="S226" s="8">
        <v>10096830</v>
      </c>
    </row>
    <row r="227" spans="8:19" x14ac:dyDescent="0.35">
      <c r="I227" t="s">
        <v>559</v>
      </c>
      <c r="J227" t="s">
        <v>560</v>
      </c>
      <c r="K227" s="8">
        <v>13900</v>
      </c>
      <c r="L227" t="s">
        <v>561</v>
      </c>
      <c r="M227" s="8">
        <v>9819</v>
      </c>
      <c r="N227" t="s">
        <v>965</v>
      </c>
      <c r="O227" s="8">
        <v>23717</v>
      </c>
      <c r="P227" t="s">
        <v>1017</v>
      </c>
      <c r="Q227" s="8">
        <v>154671</v>
      </c>
      <c r="R227" t="s">
        <v>1036</v>
      </c>
      <c r="S227" s="8">
        <v>10097327</v>
      </c>
    </row>
    <row r="228" spans="8:19" x14ac:dyDescent="0.35">
      <c r="I228" t="s">
        <v>559</v>
      </c>
      <c r="J228" t="s">
        <v>560</v>
      </c>
      <c r="K228" s="8">
        <v>13900</v>
      </c>
      <c r="L228" t="s">
        <v>561</v>
      </c>
      <c r="M228" s="8">
        <v>9819</v>
      </c>
      <c r="N228" t="s">
        <v>965</v>
      </c>
      <c r="O228" s="8">
        <v>23717</v>
      </c>
      <c r="P228" t="s">
        <v>1037</v>
      </c>
      <c r="Q228" s="8">
        <v>497431</v>
      </c>
      <c r="R228" t="s">
        <v>1023</v>
      </c>
      <c r="S228" s="8">
        <v>10078988</v>
      </c>
    </row>
    <row r="229" spans="8:19" x14ac:dyDescent="0.35">
      <c r="I229" t="s">
        <v>559</v>
      </c>
      <c r="J229" t="s">
        <v>560</v>
      </c>
      <c r="K229" s="8">
        <v>13900</v>
      </c>
      <c r="L229" t="s">
        <v>561</v>
      </c>
      <c r="M229" s="8">
        <v>9819</v>
      </c>
      <c r="N229" t="s">
        <v>965</v>
      </c>
      <c r="O229" s="8">
        <v>23717</v>
      </c>
      <c r="P229" t="s">
        <v>972</v>
      </c>
      <c r="Q229" s="8">
        <v>154733</v>
      </c>
      <c r="R229" t="s">
        <v>973</v>
      </c>
      <c r="S229" s="8">
        <v>11036754</v>
      </c>
    </row>
    <row r="230" spans="8:19" x14ac:dyDescent="0.35">
      <c r="I230" t="s">
        <v>559</v>
      </c>
      <c r="J230" t="s">
        <v>560</v>
      </c>
      <c r="K230" s="8">
        <v>13900</v>
      </c>
      <c r="L230" t="s">
        <v>561</v>
      </c>
      <c r="M230" s="8">
        <v>9819</v>
      </c>
      <c r="N230" t="s">
        <v>965</v>
      </c>
      <c r="O230" s="8">
        <v>23717</v>
      </c>
      <c r="P230" t="s">
        <v>1038</v>
      </c>
      <c r="Q230" s="8">
        <v>393815</v>
      </c>
      <c r="R230" t="s">
        <v>838</v>
      </c>
      <c r="S230" s="8">
        <v>10080872</v>
      </c>
    </row>
    <row r="231" spans="8:19" x14ac:dyDescent="0.35">
      <c r="H231" s="36"/>
      <c r="I231" t="s">
        <v>559</v>
      </c>
      <c r="J231" t="s">
        <v>560</v>
      </c>
      <c r="K231" s="8">
        <v>13900</v>
      </c>
      <c r="L231" t="s">
        <v>561</v>
      </c>
      <c r="M231" s="8">
        <v>9819</v>
      </c>
      <c r="N231" t="s">
        <v>965</v>
      </c>
      <c r="O231" s="8">
        <v>23717</v>
      </c>
      <c r="P231" t="s">
        <v>1039</v>
      </c>
      <c r="Q231" s="8">
        <v>135465</v>
      </c>
      <c r="R231" t="s">
        <v>971</v>
      </c>
      <c r="S231" s="8">
        <v>10005052</v>
      </c>
    </row>
    <row r="232" spans="8:19" x14ac:dyDescent="0.35">
      <c r="I232" t="s">
        <v>559</v>
      </c>
      <c r="J232" t="s">
        <v>560</v>
      </c>
      <c r="K232" s="8">
        <v>13900</v>
      </c>
      <c r="L232" t="s">
        <v>561</v>
      </c>
      <c r="M232" s="8">
        <v>9819</v>
      </c>
      <c r="N232" t="s">
        <v>965</v>
      </c>
      <c r="O232" s="8">
        <v>23717</v>
      </c>
      <c r="P232" t="s">
        <v>1040</v>
      </c>
      <c r="Q232" s="8">
        <v>428457</v>
      </c>
      <c r="R232" t="s">
        <v>767</v>
      </c>
      <c r="S232" s="8">
        <v>99058311</v>
      </c>
    </row>
    <row r="233" spans="8:19" x14ac:dyDescent="0.35">
      <c r="I233" t="s">
        <v>559</v>
      </c>
      <c r="J233" t="s">
        <v>560</v>
      </c>
      <c r="K233" s="8">
        <v>13900</v>
      </c>
      <c r="L233" t="s">
        <v>561</v>
      </c>
      <c r="M233" s="8">
        <v>9819</v>
      </c>
      <c r="N233" t="s">
        <v>1041</v>
      </c>
      <c r="O233" s="8">
        <v>23718</v>
      </c>
      <c r="P233" t="s">
        <v>1042</v>
      </c>
      <c r="Q233" s="8">
        <v>488595</v>
      </c>
      <c r="R233" t="s">
        <v>1043</v>
      </c>
      <c r="S233" s="8">
        <v>11132926</v>
      </c>
    </row>
    <row r="234" spans="8:19" x14ac:dyDescent="0.35">
      <c r="I234" t="s">
        <v>559</v>
      </c>
      <c r="J234" t="s">
        <v>560</v>
      </c>
      <c r="K234" s="8">
        <v>13900</v>
      </c>
      <c r="L234" t="s">
        <v>561</v>
      </c>
      <c r="M234" s="8">
        <v>9819</v>
      </c>
      <c r="N234" t="s">
        <v>1041</v>
      </c>
      <c r="O234" s="8">
        <v>23718</v>
      </c>
      <c r="P234" t="s">
        <v>1044</v>
      </c>
      <c r="Q234" s="8">
        <v>487760</v>
      </c>
      <c r="R234" t="s">
        <v>1045</v>
      </c>
      <c r="S234" s="8">
        <v>99187633</v>
      </c>
    </row>
    <row r="235" spans="8:19" x14ac:dyDescent="0.35">
      <c r="I235" t="s">
        <v>559</v>
      </c>
      <c r="J235" t="s">
        <v>560</v>
      </c>
      <c r="K235" s="8">
        <v>13900</v>
      </c>
      <c r="L235" t="s">
        <v>561</v>
      </c>
      <c r="M235" s="8">
        <v>9819</v>
      </c>
      <c r="N235" t="s">
        <v>1041</v>
      </c>
      <c r="O235" s="8">
        <v>23718</v>
      </c>
      <c r="P235" t="s">
        <v>1046</v>
      </c>
      <c r="Q235" s="8">
        <v>168145</v>
      </c>
      <c r="R235" t="s">
        <v>1047</v>
      </c>
      <c r="S235" s="8">
        <v>10077995</v>
      </c>
    </row>
    <row r="236" spans="8:19" x14ac:dyDescent="0.35">
      <c r="I236" t="s">
        <v>559</v>
      </c>
      <c r="J236" t="s">
        <v>560</v>
      </c>
      <c r="K236" s="8">
        <v>13900</v>
      </c>
      <c r="L236" t="s">
        <v>561</v>
      </c>
      <c r="M236" s="8">
        <v>9819</v>
      </c>
      <c r="N236" t="s">
        <v>1041</v>
      </c>
      <c r="O236" s="8">
        <v>23718</v>
      </c>
      <c r="P236" t="s">
        <v>1044</v>
      </c>
      <c r="Q236" s="8">
        <v>487760</v>
      </c>
      <c r="R236" t="s">
        <v>1045</v>
      </c>
      <c r="S236" s="8">
        <v>99110486</v>
      </c>
    </row>
    <row r="237" spans="8:19" x14ac:dyDescent="0.35">
      <c r="I237" t="s">
        <v>559</v>
      </c>
      <c r="J237" t="s">
        <v>560</v>
      </c>
      <c r="K237" s="8">
        <v>13900</v>
      </c>
      <c r="L237" t="s">
        <v>561</v>
      </c>
      <c r="M237" s="8">
        <v>9819</v>
      </c>
      <c r="N237" t="s">
        <v>1041</v>
      </c>
      <c r="O237" s="8">
        <v>23718</v>
      </c>
      <c r="P237" t="s">
        <v>1048</v>
      </c>
      <c r="Q237" s="8">
        <v>168333</v>
      </c>
      <c r="R237" t="s">
        <v>1049</v>
      </c>
      <c r="S237" s="8">
        <v>10079433</v>
      </c>
    </row>
    <row r="238" spans="8:19" x14ac:dyDescent="0.35">
      <c r="I238" t="s">
        <v>559</v>
      </c>
      <c r="J238" t="s">
        <v>560</v>
      </c>
      <c r="K238" s="8">
        <v>13900</v>
      </c>
      <c r="L238" t="s">
        <v>561</v>
      </c>
      <c r="M238" s="8">
        <v>9819</v>
      </c>
      <c r="N238" t="s">
        <v>1041</v>
      </c>
      <c r="O238" s="8">
        <v>23718</v>
      </c>
      <c r="P238" t="s">
        <v>1050</v>
      </c>
      <c r="Q238" s="8">
        <v>168265</v>
      </c>
      <c r="R238" t="s">
        <v>1051</v>
      </c>
      <c r="S238" s="8">
        <v>10097189</v>
      </c>
    </row>
    <row r="239" spans="8:19" x14ac:dyDescent="0.35">
      <c r="I239" t="s">
        <v>559</v>
      </c>
      <c r="J239" t="s">
        <v>560</v>
      </c>
      <c r="K239" s="8">
        <v>13900</v>
      </c>
      <c r="L239" t="s">
        <v>561</v>
      </c>
      <c r="M239" s="8">
        <v>9819</v>
      </c>
      <c r="N239" t="s">
        <v>1041</v>
      </c>
      <c r="O239" s="8">
        <v>23718</v>
      </c>
      <c r="P239" t="s">
        <v>1052</v>
      </c>
      <c r="Q239" s="8">
        <v>168236</v>
      </c>
      <c r="R239" t="s">
        <v>1053</v>
      </c>
      <c r="S239" s="8">
        <v>10269464</v>
      </c>
    </row>
    <row r="240" spans="8:19" x14ac:dyDescent="0.35">
      <c r="I240" t="s">
        <v>559</v>
      </c>
      <c r="J240" t="s">
        <v>560</v>
      </c>
      <c r="K240" s="8">
        <v>13900</v>
      </c>
      <c r="L240" t="s">
        <v>561</v>
      </c>
      <c r="M240" s="8">
        <v>9819</v>
      </c>
      <c r="N240" t="s">
        <v>1041</v>
      </c>
      <c r="O240" s="8">
        <v>23718</v>
      </c>
      <c r="P240" t="s">
        <v>1050</v>
      </c>
      <c r="Q240" s="8">
        <v>168265</v>
      </c>
      <c r="R240" t="s">
        <v>1054</v>
      </c>
      <c r="S240" s="8">
        <v>10097194</v>
      </c>
    </row>
    <row r="241" spans="9:19" x14ac:dyDescent="0.35">
      <c r="I241" t="s">
        <v>559</v>
      </c>
      <c r="J241" t="s">
        <v>560</v>
      </c>
      <c r="K241" s="8">
        <v>13900</v>
      </c>
      <c r="L241" t="s">
        <v>561</v>
      </c>
      <c r="M241" s="8">
        <v>9819</v>
      </c>
      <c r="N241" t="s">
        <v>1041</v>
      </c>
      <c r="O241" s="8">
        <v>23718</v>
      </c>
      <c r="P241" t="s">
        <v>1055</v>
      </c>
      <c r="Q241" s="8">
        <v>168365</v>
      </c>
      <c r="R241" t="s">
        <v>1056</v>
      </c>
      <c r="S241" s="8">
        <v>10078793</v>
      </c>
    </row>
    <row r="242" spans="9:19" x14ac:dyDescent="0.35">
      <c r="I242" t="s">
        <v>559</v>
      </c>
      <c r="J242" t="s">
        <v>560</v>
      </c>
      <c r="K242" s="8">
        <v>13900</v>
      </c>
      <c r="L242" t="s">
        <v>561</v>
      </c>
      <c r="M242" s="8">
        <v>9819</v>
      </c>
      <c r="N242" t="s">
        <v>1041</v>
      </c>
      <c r="O242" s="8">
        <v>23718</v>
      </c>
      <c r="P242" t="s">
        <v>1057</v>
      </c>
      <c r="Q242" s="8">
        <v>168252</v>
      </c>
      <c r="R242" t="s">
        <v>1058</v>
      </c>
      <c r="S242" s="8">
        <v>10242046</v>
      </c>
    </row>
    <row r="243" spans="9:19" x14ac:dyDescent="0.35">
      <c r="I243" t="s">
        <v>559</v>
      </c>
      <c r="J243" t="s">
        <v>560</v>
      </c>
      <c r="K243" s="8">
        <v>13900</v>
      </c>
      <c r="L243" t="s">
        <v>561</v>
      </c>
      <c r="M243" s="8">
        <v>9819</v>
      </c>
      <c r="N243" t="s">
        <v>1041</v>
      </c>
      <c r="O243" s="8">
        <v>23718</v>
      </c>
      <c r="P243" t="s">
        <v>1059</v>
      </c>
      <c r="Q243" s="8">
        <v>367044</v>
      </c>
      <c r="R243" t="s">
        <v>1060</v>
      </c>
      <c r="S243" s="8">
        <v>11045712</v>
      </c>
    </row>
    <row r="244" spans="9:19" x14ac:dyDescent="0.35">
      <c r="I244" t="s">
        <v>559</v>
      </c>
      <c r="J244" t="s">
        <v>560</v>
      </c>
      <c r="K244" s="8">
        <v>13900</v>
      </c>
      <c r="L244" t="s">
        <v>561</v>
      </c>
      <c r="M244" s="8">
        <v>9819</v>
      </c>
      <c r="N244" t="s">
        <v>1041</v>
      </c>
      <c r="O244" s="8">
        <v>23718</v>
      </c>
      <c r="P244" t="s">
        <v>1061</v>
      </c>
      <c r="Q244" s="8">
        <v>483993</v>
      </c>
      <c r="R244" t="s">
        <v>1062</v>
      </c>
      <c r="S244" s="8">
        <v>10343062</v>
      </c>
    </row>
    <row r="245" spans="9:19" x14ac:dyDescent="0.35">
      <c r="I245" t="s">
        <v>559</v>
      </c>
      <c r="J245" t="s">
        <v>560</v>
      </c>
      <c r="K245" s="8">
        <v>13900</v>
      </c>
      <c r="L245" t="s">
        <v>561</v>
      </c>
      <c r="M245" s="8">
        <v>9819</v>
      </c>
      <c r="N245" t="s">
        <v>1041</v>
      </c>
      <c r="O245" s="8">
        <v>23718</v>
      </c>
      <c r="P245" t="s">
        <v>1063</v>
      </c>
      <c r="Q245" s="8">
        <v>183143</v>
      </c>
      <c r="R245" t="s">
        <v>1064</v>
      </c>
      <c r="S245" s="8">
        <v>10003064</v>
      </c>
    </row>
    <row r="246" spans="9:19" x14ac:dyDescent="0.35">
      <c r="I246" t="s">
        <v>559</v>
      </c>
      <c r="J246" t="s">
        <v>560</v>
      </c>
      <c r="K246" s="8">
        <v>13900</v>
      </c>
      <c r="L246" t="s">
        <v>561</v>
      </c>
      <c r="M246" s="8">
        <v>9819</v>
      </c>
      <c r="N246" t="s">
        <v>1041</v>
      </c>
      <c r="O246" s="8">
        <v>23718</v>
      </c>
      <c r="P246" t="s">
        <v>1065</v>
      </c>
      <c r="Q246" s="8">
        <v>135391</v>
      </c>
      <c r="R246" t="s">
        <v>1066</v>
      </c>
      <c r="S246" s="8">
        <v>10078869</v>
      </c>
    </row>
    <row r="247" spans="9:19" x14ac:dyDescent="0.35">
      <c r="I247" t="s">
        <v>559</v>
      </c>
      <c r="J247" t="s">
        <v>560</v>
      </c>
      <c r="K247" s="8">
        <v>13900</v>
      </c>
      <c r="L247" t="s">
        <v>561</v>
      </c>
      <c r="M247" s="8">
        <v>9819</v>
      </c>
      <c r="N247" t="s">
        <v>1041</v>
      </c>
      <c r="O247" s="8">
        <v>23718</v>
      </c>
      <c r="P247" t="s">
        <v>1067</v>
      </c>
      <c r="Q247" s="8">
        <v>168333</v>
      </c>
      <c r="R247" t="s">
        <v>1049</v>
      </c>
      <c r="S247" s="8">
        <v>10105906</v>
      </c>
    </row>
    <row r="248" spans="9:19" x14ac:dyDescent="0.35">
      <c r="I248" t="s">
        <v>559</v>
      </c>
      <c r="J248" t="s">
        <v>560</v>
      </c>
      <c r="K248" s="8">
        <v>13900</v>
      </c>
      <c r="L248" t="s">
        <v>561</v>
      </c>
      <c r="M248" s="8">
        <v>9819</v>
      </c>
      <c r="N248" t="s">
        <v>1041</v>
      </c>
      <c r="O248" s="8">
        <v>23718</v>
      </c>
      <c r="P248" t="s">
        <v>1068</v>
      </c>
      <c r="Q248" s="8">
        <v>355995</v>
      </c>
      <c r="R248" t="s">
        <v>1069</v>
      </c>
      <c r="S248" s="8">
        <v>11034210</v>
      </c>
    </row>
    <row r="249" spans="9:19" x14ac:dyDescent="0.35">
      <c r="I249" t="s">
        <v>559</v>
      </c>
      <c r="J249" t="s">
        <v>560</v>
      </c>
      <c r="K249" s="8">
        <v>13900</v>
      </c>
      <c r="L249" t="s">
        <v>561</v>
      </c>
      <c r="M249" s="8">
        <v>9819</v>
      </c>
      <c r="N249" t="s">
        <v>1041</v>
      </c>
      <c r="O249" s="8">
        <v>23718</v>
      </c>
      <c r="P249" t="s">
        <v>1070</v>
      </c>
      <c r="Q249" s="8">
        <v>355988</v>
      </c>
      <c r="R249" t="s">
        <v>1071</v>
      </c>
      <c r="S249" s="8">
        <v>11034559</v>
      </c>
    </row>
    <row r="250" spans="9:19" x14ac:dyDescent="0.35">
      <c r="I250" t="s">
        <v>559</v>
      </c>
      <c r="J250" t="s">
        <v>560</v>
      </c>
      <c r="K250" s="8">
        <v>13900</v>
      </c>
      <c r="L250" t="s">
        <v>561</v>
      </c>
      <c r="M250" s="8">
        <v>9819</v>
      </c>
      <c r="N250" t="s">
        <v>1041</v>
      </c>
      <c r="O250" s="8">
        <v>23718</v>
      </c>
      <c r="P250" t="s">
        <v>1072</v>
      </c>
      <c r="Q250" s="8">
        <v>457419</v>
      </c>
      <c r="R250" t="s">
        <v>1073</v>
      </c>
      <c r="S250" s="8">
        <v>99093870</v>
      </c>
    </row>
    <row r="251" spans="9:19" x14ac:dyDescent="0.35">
      <c r="I251" t="s">
        <v>559</v>
      </c>
      <c r="J251" t="s">
        <v>560</v>
      </c>
      <c r="K251" s="8">
        <v>13900</v>
      </c>
      <c r="L251" t="s">
        <v>561</v>
      </c>
      <c r="M251" s="8">
        <v>9819</v>
      </c>
      <c r="N251" t="s">
        <v>1041</v>
      </c>
      <c r="O251" s="8">
        <v>23718</v>
      </c>
      <c r="P251" t="s">
        <v>1074</v>
      </c>
      <c r="Q251" s="8">
        <v>494736</v>
      </c>
      <c r="R251" t="s">
        <v>1075</v>
      </c>
      <c r="S251" s="8">
        <v>99120252</v>
      </c>
    </row>
    <row r="252" spans="9:19" x14ac:dyDescent="0.35">
      <c r="I252" t="s">
        <v>559</v>
      </c>
      <c r="J252" t="s">
        <v>560</v>
      </c>
      <c r="K252" s="8">
        <v>13900</v>
      </c>
      <c r="L252" t="s">
        <v>561</v>
      </c>
      <c r="M252" s="8">
        <v>9819</v>
      </c>
      <c r="N252" t="s">
        <v>1041</v>
      </c>
      <c r="O252" s="8">
        <v>23718</v>
      </c>
      <c r="P252" t="s">
        <v>1076</v>
      </c>
      <c r="Q252" s="8">
        <v>135391</v>
      </c>
      <c r="R252" t="s">
        <v>1066</v>
      </c>
      <c r="S252" s="8">
        <v>99194404</v>
      </c>
    </row>
    <row r="253" spans="9:19" x14ac:dyDescent="0.35">
      <c r="I253" t="s">
        <v>559</v>
      </c>
      <c r="J253" t="s">
        <v>560</v>
      </c>
      <c r="K253" s="8">
        <v>13900</v>
      </c>
      <c r="L253" t="s">
        <v>561</v>
      </c>
      <c r="M253" s="8">
        <v>9819</v>
      </c>
      <c r="N253" t="s">
        <v>1041</v>
      </c>
      <c r="O253" s="8">
        <v>23718</v>
      </c>
      <c r="P253" t="s">
        <v>1077</v>
      </c>
      <c r="Q253" s="8">
        <v>168333</v>
      </c>
      <c r="R253" t="s">
        <v>1049</v>
      </c>
      <c r="S253" s="8">
        <v>10005034</v>
      </c>
    </row>
    <row r="254" spans="9:19" x14ac:dyDescent="0.35">
      <c r="I254" t="s">
        <v>559</v>
      </c>
      <c r="J254" t="s">
        <v>560</v>
      </c>
      <c r="K254" s="8">
        <v>13900</v>
      </c>
      <c r="L254" t="s">
        <v>561</v>
      </c>
      <c r="M254" s="8">
        <v>9819</v>
      </c>
      <c r="N254" t="s">
        <v>1041</v>
      </c>
      <c r="O254" s="8">
        <v>23718</v>
      </c>
      <c r="P254" t="s">
        <v>1078</v>
      </c>
      <c r="Q254" s="8">
        <v>436612</v>
      </c>
      <c r="R254" t="s">
        <v>1079</v>
      </c>
      <c r="S254" s="8">
        <v>99058316</v>
      </c>
    </row>
    <row r="255" spans="9:19" x14ac:dyDescent="0.35">
      <c r="I255" t="s">
        <v>559</v>
      </c>
      <c r="J255" t="s">
        <v>560</v>
      </c>
      <c r="K255" s="8">
        <v>13900</v>
      </c>
      <c r="L255" t="s">
        <v>561</v>
      </c>
      <c r="M255" s="8">
        <v>9819</v>
      </c>
      <c r="N255" t="s">
        <v>1041</v>
      </c>
      <c r="O255" s="8">
        <v>23718</v>
      </c>
      <c r="P255" t="s">
        <v>1080</v>
      </c>
      <c r="Q255" s="8">
        <v>168333</v>
      </c>
      <c r="R255" t="s">
        <v>1049</v>
      </c>
      <c r="S255" s="8">
        <v>99154981</v>
      </c>
    </row>
    <row r="256" spans="9:19" x14ac:dyDescent="0.35">
      <c r="I256" t="s">
        <v>559</v>
      </c>
      <c r="J256" t="s">
        <v>560</v>
      </c>
      <c r="K256" s="8">
        <v>13900</v>
      </c>
      <c r="L256" t="s">
        <v>561</v>
      </c>
      <c r="M256" s="8">
        <v>9819</v>
      </c>
      <c r="N256" t="s">
        <v>1041</v>
      </c>
      <c r="O256" s="8">
        <v>23718</v>
      </c>
      <c r="P256" t="s">
        <v>1081</v>
      </c>
      <c r="Q256" s="8">
        <v>154752</v>
      </c>
      <c r="R256" t="s">
        <v>1082</v>
      </c>
      <c r="S256" s="8">
        <v>10004596</v>
      </c>
    </row>
    <row r="257" spans="9:19" x14ac:dyDescent="0.35">
      <c r="I257" t="s">
        <v>559</v>
      </c>
      <c r="J257" t="s">
        <v>560</v>
      </c>
      <c r="K257" s="8">
        <v>13900</v>
      </c>
      <c r="L257" t="s">
        <v>561</v>
      </c>
      <c r="M257" s="8">
        <v>9819</v>
      </c>
      <c r="N257" t="s">
        <v>1041</v>
      </c>
      <c r="O257" s="8">
        <v>23718</v>
      </c>
      <c r="P257" t="s">
        <v>1081</v>
      </c>
      <c r="Q257" s="8">
        <v>154752</v>
      </c>
      <c r="R257" t="s">
        <v>1082</v>
      </c>
      <c r="S257" s="8">
        <v>10078836</v>
      </c>
    </row>
    <row r="258" spans="9:19" x14ac:dyDescent="0.35">
      <c r="I258" t="s">
        <v>559</v>
      </c>
      <c r="J258" t="s">
        <v>560</v>
      </c>
      <c r="K258" s="8">
        <v>13900</v>
      </c>
      <c r="L258" t="s">
        <v>561</v>
      </c>
      <c r="M258" s="8">
        <v>9819</v>
      </c>
      <c r="N258" t="s">
        <v>1041</v>
      </c>
      <c r="O258" s="8">
        <v>23718</v>
      </c>
      <c r="P258" t="s">
        <v>1050</v>
      </c>
      <c r="Q258" s="8">
        <v>136977</v>
      </c>
      <c r="R258" t="s">
        <v>1083</v>
      </c>
      <c r="S258" s="8">
        <v>10102819</v>
      </c>
    </row>
    <row r="259" spans="9:19" x14ac:dyDescent="0.35">
      <c r="I259" t="s">
        <v>559</v>
      </c>
      <c r="J259" t="s">
        <v>560</v>
      </c>
      <c r="K259" s="8">
        <v>13900</v>
      </c>
      <c r="L259" t="s">
        <v>561</v>
      </c>
      <c r="M259" s="8">
        <v>9819</v>
      </c>
      <c r="N259" t="s">
        <v>1041</v>
      </c>
      <c r="O259" s="8">
        <v>23718</v>
      </c>
      <c r="P259" t="s">
        <v>1084</v>
      </c>
      <c r="Q259" s="8">
        <v>153998</v>
      </c>
      <c r="R259" t="s">
        <v>998</v>
      </c>
      <c r="S259" s="8">
        <v>99177723</v>
      </c>
    </row>
    <row r="260" spans="9:19" x14ac:dyDescent="0.35">
      <c r="I260" t="s">
        <v>559</v>
      </c>
      <c r="J260" t="s">
        <v>560</v>
      </c>
      <c r="K260" s="8">
        <v>13900</v>
      </c>
      <c r="L260" t="s">
        <v>561</v>
      </c>
      <c r="M260" s="8">
        <v>9819</v>
      </c>
      <c r="N260" t="s">
        <v>777</v>
      </c>
      <c r="O260" s="8">
        <v>20931</v>
      </c>
      <c r="P260" t="s">
        <v>1085</v>
      </c>
      <c r="Q260" s="8">
        <v>844158</v>
      </c>
      <c r="R260" t="s">
        <v>1086</v>
      </c>
      <c r="S260" s="8">
        <v>10258978</v>
      </c>
    </row>
    <row r="261" spans="9:19" x14ac:dyDescent="0.35">
      <c r="I261" t="s">
        <v>1087</v>
      </c>
      <c r="J261" t="s">
        <v>1088</v>
      </c>
      <c r="K261" s="8">
        <v>9771</v>
      </c>
      <c r="L261" t="s">
        <v>1089</v>
      </c>
      <c r="M261" s="8">
        <v>16979</v>
      </c>
      <c r="N261" t="s">
        <v>1090</v>
      </c>
      <c r="O261" s="8">
        <v>17009</v>
      </c>
      <c r="P261" t="s">
        <v>1091</v>
      </c>
      <c r="Q261" s="8">
        <v>153966</v>
      </c>
      <c r="R261" t="s">
        <v>1092</v>
      </c>
      <c r="S261" s="8">
        <v>10096757</v>
      </c>
    </row>
    <row r="262" spans="9:19" x14ac:dyDescent="0.35">
      <c r="I262" t="s">
        <v>1087</v>
      </c>
      <c r="J262" t="s">
        <v>1088</v>
      </c>
      <c r="K262" s="8">
        <v>9771</v>
      </c>
      <c r="L262" t="s">
        <v>1089</v>
      </c>
      <c r="M262" s="8">
        <v>16979</v>
      </c>
      <c r="N262" t="s">
        <v>1093</v>
      </c>
      <c r="O262" s="8">
        <v>13588</v>
      </c>
      <c r="P262" t="s">
        <v>1094</v>
      </c>
      <c r="Q262" s="8">
        <v>516198</v>
      </c>
      <c r="R262" t="s">
        <v>1095</v>
      </c>
      <c r="S262" s="8">
        <v>99191651</v>
      </c>
    </row>
    <row r="263" spans="9:19" x14ac:dyDescent="0.35">
      <c r="I263" t="s">
        <v>1087</v>
      </c>
      <c r="J263" t="s">
        <v>1088</v>
      </c>
      <c r="K263" s="8">
        <v>9771</v>
      </c>
      <c r="L263" t="s">
        <v>1089</v>
      </c>
      <c r="M263" s="8">
        <v>16979</v>
      </c>
      <c r="N263" t="s">
        <v>1093</v>
      </c>
      <c r="O263" s="8">
        <v>13588</v>
      </c>
      <c r="P263" t="s">
        <v>1094</v>
      </c>
      <c r="Q263" s="8">
        <v>516198</v>
      </c>
      <c r="R263" t="s">
        <v>1095</v>
      </c>
      <c r="S263" s="8">
        <v>10005318</v>
      </c>
    </row>
    <row r="264" spans="9:19" x14ac:dyDescent="0.35">
      <c r="I264" t="s">
        <v>1087</v>
      </c>
      <c r="J264" t="s">
        <v>1088</v>
      </c>
      <c r="K264" s="8">
        <v>9771</v>
      </c>
      <c r="L264" t="s">
        <v>1089</v>
      </c>
      <c r="M264" s="8">
        <v>16979</v>
      </c>
      <c r="N264" t="s">
        <v>1093</v>
      </c>
      <c r="O264" s="8">
        <v>13588</v>
      </c>
      <c r="P264" t="s">
        <v>1094</v>
      </c>
      <c r="Q264" s="8">
        <v>516198</v>
      </c>
      <c r="R264" t="s">
        <v>1095</v>
      </c>
      <c r="S264" s="8">
        <v>10352295</v>
      </c>
    </row>
    <row r="265" spans="9:19" x14ac:dyDescent="0.35">
      <c r="I265" t="s">
        <v>1087</v>
      </c>
      <c r="J265" t="s">
        <v>1088</v>
      </c>
      <c r="K265" s="8">
        <v>9771</v>
      </c>
      <c r="L265" t="s">
        <v>1089</v>
      </c>
      <c r="M265" s="8">
        <v>16979</v>
      </c>
      <c r="N265" t="s">
        <v>1093</v>
      </c>
      <c r="O265" s="8">
        <v>13588</v>
      </c>
      <c r="P265" t="s">
        <v>1096</v>
      </c>
      <c r="Q265" s="8">
        <v>79923</v>
      </c>
      <c r="R265" t="s">
        <v>1097</v>
      </c>
      <c r="S265" s="8">
        <v>99169961</v>
      </c>
    </row>
    <row r="266" spans="9:19" x14ac:dyDescent="0.35">
      <c r="I266" t="s">
        <v>1087</v>
      </c>
      <c r="J266" t="s">
        <v>1088</v>
      </c>
      <c r="K266" s="8">
        <v>9771</v>
      </c>
      <c r="L266" t="s">
        <v>1089</v>
      </c>
      <c r="M266" s="8">
        <v>16979</v>
      </c>
      <c r="N266" t="s">
        <v>1093</v>
      </c>
      <c r="O266" s="8">
        <v>13588</v>
      </c>
      <c r="P266" t="s">
        <v>1098</v>
      </c>
      <c r="Q266" s="8">
        <v>427579</v>
      </c>
      <c r="R266" t="s">
        <v>1099</v>
      </c>
      <c r="S266" s="8">
        <v>99170184</v>
      </c>
    </row>
    <row r="267" spans="9:19" x14ac:dyDescent="0.35">
      <c r="I267" t="s">
        <v>1087</v>
      </c>
      <c r="J267" t="s">
        <v>1088</v>
      </c>
      <c r="K267" s="8">
        <v>9771</v>
      </c>
      <c r="L267" t="s">
        <v>1089</v>
      </c>
      <c r="M267" s="8">
        <v>16979</v>
      </c>
      <c r="N267" t="s">
        <v>1093</v>
      </c>
      <c r="O267" s="8">
        <v>13588</v>
      </c>
      <c r="P267" t="s">
        <v>1096</v>
      </c>
      <c r="Q267" s="8">
        <v>427579</v>
      </c>
      <c r="R267" t="s">
        <v>1100</v>
      </c>
      <c r="S267" s="8">
        <v>355892</v>
      </c>
    </row>
    <row r="268" spans="9:19" x14ac:dyDescent="0.35">
      <c r="I268" t="s">
        <v>1087</v>
      </c>
      <c r="J268" t="s">
        <v>1088</v>
      </c>
      <c r="K268" s="8">
        <v>9771</v>
      </c>
      <c r="L268" t="s">
        <v>1089</v>
      </c>
      <c r="M268" s="8">
        <v>16979</v>
      </c>
      <c r="N268" t="s">
        <v>1093</v>
      </c>
      <c r="O268" s="8">
        <v>13588</v>
      </c>
      <c r="P268" t="s">
        <v>1101</v>
      </c>
      <c r="Q268" s="8">
        <v>108185</v>
      </c>
      <c r="R268" t="s">
        <v>1102</v>
      </c>
      <c r="S268" s="8">
        <v>355899</v>
      </c>
    </row>
    <row r="269" spans="9:19" x14ac:dyDescent="0.35">
      <c r="I269" t="s">
        <v>1087</v>
      </c>
      <c r="J269" t="s">
        <v>1088</v>
      </c>
      <c r="K269" s="8">
        <v>9771</v>
      </c>
      <c r="L269" t="s">
        <v>1089</v>
      </c>
      <c r="M269" s="8">
        <v>16979</v>
      </c>
      <c r="N269" t="s">
        <v>1093</v>
      </c>
      <c r="O269" s="8">
        <v>13588</v>
      </c>
      <c r="P269" t="s">
        <v>1096</v>
      </c>
      <c r="Q269" s="8">
        <v>79923</v>
      </c>
      <c r="R269" t="s">
        <v>1103</v>
      </c>
      <c r="S269" s="8">
        <v>99127553</v>
      </c>
    </row>
    <row r="270" spans="9:19" x14ac:dyDescent="0.35">
      <c r="I270" t="s">
        <v>1087</v>
      </c>
      <c r="J270" t="s">
        <v>1088</v>
      </c>
      <c r="K270" s="8">
        <v>9771</v>
      </c>
      <c r="L270" t="s">
        <v>1089</v>
      </c>
      <c r="M270" s="8">
        <v>16979</v>
      </c>
      <c r="N270" t="s">
        <v>1093</v>
      </c>
      <c r="O270" s="8">
        <v>13588</v>
      </c>
      <c r="P270" t="s">
        <v>1104</v>
      </c>
      <c r="Q270" s="8">
        <v>154018</v>
      </c>
      <c r="R270" t="s">
        <v>1105</v>
      </c>
      <c r="S270" s="8">
        <v>10006164</v>
      </c>
    </row>
    <row r="271" spans="9:19" x14ac:dyDescent="0.35">
      <c r="I271" t="s">
        <v>1087</v>
      </c>
      <c r="J271" t="s">
        <v>1088</v>
      </c>
      <c r="K271" s="8">
        <v>9771</v>
      </c>
      <c r="L271" t="s">
        <v>1089</v>
      </c>
      <c r="M271" s="8">
        <v>16979</v>
      </c>
      <c r="N271" t="s">
        <v>1093</v>
      </c>
      <c r="O271" s="8">
        <v>13588</v>
      </c>
      <c r="P271" t="s">
        <v>1106</v>
      </c>
      <c r="Q271" s="8">
        <v>48234</v>
      </c>
      <c r="R271" t="s">
        <v>1107</v>
      </c>
      <c r="S271" s="8">
        <v>294388</v>
      </c>
    </row>
    <row r="272" spans="9:19" x14ac:dyDescent="0.35">
      <c r="I272" t="s">
        <v>1087</v>
      </c>
      <c r="J272" t="s">
        <v>1088</v>
      </c>
      <c r="K272" s="8">
        <v>9771</v>
      </c>
      <c r="L272" t="s">
        <v>1089</v>
      </c>
      <c r="M272" s="8">
        <v>16979</v>
      </c>
      <c r="N272" t="s">
        <v>1093</v>
      </c>
      <c r="O272" s="8">
        <v>13588</v>
      </c>
      <c r="P272" t="s">
        <v>1091</v>
      </c>
      <c r="Q272" s="8">
        <v>37801</v>
      </c>
      <c r="R272" t="s">
        <v>1108</v>
      </c>
      <c r="S272" s="8">
        <v>10096753</v>
      </c>
    </row>
    <row r="273" spans="9:19" x14ac:dyDescent="0.35">
      <c r="I273" t="s">
        <v>1087</v>
      </c>
      <c r="J273" t="s">
        <v>1088</v>
      </c>
      <c r="K273" s="8">
        <v>9771</v>
      </c>
      <c r="L273" t="s">
        <v>1089</v>
      </c>
      <c r="M273" s="8">
        <v>16979</v>
      </c>
      <c r="N273" t="s">
        <v>1093</v>
      </c>
      <c r="O273" s="8">
        <v>13588</v>
      </c>
      <c r="P273" t="s">
        <v>1109</v>
      </c>
      <c r="Q273" s="8">
        <v>48234</v>
      </c>
      <c r="R273" t="s">
        <v>1107</v>
      </c>
      <c r="S273" s="8">
        <v>167007</v>
      </c>
    </row>
    <row r="274" spans="9:19" x14ac:dyDescent="0.35">
      <c r="I274" t="s">
        <v>1087</v>
      </c>
      <c r="J274" t="s">
        <v>1088</v>
      </c>
      <c r="K274" s="8">
        <v>9771</v>
      </c>
      <c r="L274" t="s">
        <v>1089</v>
      </c>
      <c r="M274" s="8">
        <v>16979</v>
      </c>
      <c r="N274" t="s">
        <v>1093</v>
      </c>
      <c r="O274" s="8">
        <v>13588</v>
      </c>
      <c r="P274" t="s">
        <v>1110</v>
      </c>
      <c r="Q274" s="8">
        <v>79923</v>
      </c>
      <c r="R274" t="s">
        <v>1111</v>
      </c>
      <c r="S274" s="8">
        <v>10077992</v>
      </c>
    </row>
    <row r="275" spans="9:19" x14ac:dyDescent="0.35">
      <c r="I275" t="s">
        <v>1087</v>
      </c>
      <c r="J275" t="s">
        <v>1088</v>
      </c>
      <c r="K275" s="8">
        <v>9771</v>
      </c>
      <c r="L275" t="s">
        <v>1089</v>
      </c>
      <c r="M275" s="8">
        <v>16979</v>
      </c>
      <c r="N275" t="s">
        <v>1093</v>
      </c>
      <c r="O275" s="8">
        <v>13588</v>
      </c>
      <c r="P275" t="s">
        <v>1112</v>
      </c>
      <c r="Q275" s="8">
        <v>79923</v>
      </c>
      <c r="R275" t="s">
        <v>1097</v>
      </c>
      <c r="S275" s="8">
        <v>99170112</v>
      </c>
    </row>
    <row r="276" spans="9:19" x14ac:dyDescent="0.35">
      <c r="I276" t="s">
        <v>1087</v>
      </c>
      <c r="J276" t="s">
        <v>1088</v>
      </c>
      <c r="K276" s="8">
        <v>9771</v>
      </c>
      <c r="L276" t="s">
        <v>1089</v>
      </c>
      <c r="M276" s="8">
        <v>16979</v>
      </c>
      <c r="N276" t="s">
        <v>1093</v>
      </c>
      <c r="O276" s="8">
        <v>13588</v>
      </c>
      <c r="P276" t="s">
        <v>1098</v>
      </c>
      <c r="Q276" s="8">
        <v>427579</v>
      </c>
      <c r="R276" t="s">
        <v>1099</v>
      </c>
      <c r="S276" s="8">
        <v>99170245</v>
      </c>
    </row>
    <row r="277" spans="9:19" x14ac:dyDescent="0.35">
      <c r="I277" t="s">
        <v>1087</v>
      </c>
      <c r="J277" t="s">
        <v>1088</v>
      </c>
      <c r="K277" s="8">
        <v>9771</v>
      </c>
      <c r="L277" t="s">
        <v>1089</v>
      </c>
      <c r="M277" s="8">
        <v>16979</v>
      </c>
      <c r="N277" t="s">
        <v>1093</v>
      </c>
      <c r="O277" s="8">
        <v>13588</v>
      </c>
      <c r="P277" t="s">
        <v>1113</v>
      </c>
      <c r="Q277" s="8">
        <v>108183</v>
      </c>
      <c r="R277" t="s">
        <v>1114</v>
      </c>
      <c r="S277" s="8">
        <v>366423</v>
      </c>
    </row>
    <row r="278" spans="9:19" x14ac:dyDescent="0.35">
      <c r="I278" t="s">
        <v>1087</v>
      </c>
      <c r="J278" t="s">
        <v>1088</v>
      </c>
      <c r="K278" s="8">
        <v>9771</v>
      </c>
      <c r="L278" t="s">
        <v>1089</v>
      </c>
      <c r="M278" s="8">
        <v>16979</v>
      </c>
      <c r="N278" t="s">
        <v>1093</v>
      </c>
      <c r="O278" s="8">
        <v>13588</v>
      </c>
      <c r="P278" t="s">
        <v>1115</v>
      </c>
      <c r="Q278" s="8">
        <v>108186</v>
      </c>
      <c r="R278" t="s">
        <v>1116</v>
      </c>
      <c r="S278" s="8">
        <v>294375</v>
      </c>
    </row>
    <row r="279" spans="9:19" x14ac:dyDescent="0.35">
      <c r="I279" t="s">
        <v>1087</v>
      </c>
      <c r="J279" t="s">
        <v>1088</v>
      </c>
      <c r="K279" s="8">
        <v>9771</v>
      </c>
      <c r="L279" t="s">
        <v>1089</v>
      </c>
      <c r="M279" s="8">
        <v>16979</v>
      </c>
      <c r="N279" t="s">
        <v>1093</v>
      </c>
      <c r="O279" s="8">
        <v>13588</v>
      </c>
      <c r="P279" t="s">
        <v>1096</v>
      </c>
      <c r="Q279" s="8">
        <v>79923</v>
      </c>
      <c r="R279" t="s">
        <v>1103</v>
      </c>
      <c r="S279" s="8">
        <v>294366</v>
      </c>
    </row>
    <row r="280" spans="9:19" x14ac:dyDescent="0.35">
      <c r="I280" t="s">
        <v>1087</v>
      </c>
      <c r="J280" t="s">
        <v>1088</v>
      </c>
      <c r="K280" s="8">
        <v>9771</v>
      </c>
      <c r="L280" t="s">
        <v>1089</v>
      </c>
      <c r="M280" s="8">
        <v>16979</v>
      </c>
      <c r="N280" t="s">
        <v>1093</v>
      </c>
      <c r="O280" s="8">
        <v>13588</v>
      </c>
      <c r="P280" t="s">
        <v>1098</v>
      </c>
      <c r="Q280" s="8">
        <v>427579</v>
      </c>
      <c r="R280" t="s">
        <v>1117</v>
      </c>
      <c r="S280" s="8">
        <v>99164793</v>
      </c>
    </row>
    <row r="281" spans="9:19" x14ac:dyDescent="0.35">
      <c r="I281" t="s">
        <v>1087</v>
      </c>
      <c r="J281" t="s">
        <v>1088</v>
      </c>
      <c r="K281" s="8">
        <v>9771</v>
      </c>
      <c r="L281" t="s">
        <v>1089</v>
      </c>
      <c r="M281" s="8">
        <v>16979</v>
      </c>
      <c r="N281" t="s">
        <v>1093</v>
      </c>
      <c r="O281" s="8">
        <v>13588</v>
      </c>
      <c r="P281" t="s">
        <v>1096</v>
      </c>
      <c r="Q281" s="8">
        <v>79923</v>
      </c>
      <c r="R281" t="s">
        <v>1103</v>
      </c>
      <c r="S281" s="8">
        <v>294395</v>
      </c>
    </row>
    <row r="282" spans="9:19" x14ac:dyDescent="0.35">
      <c r="I282" t="s">
        <v>1087</v>
      </c>
      <c r="J282" t="s">
        <v>1088</v>
      </c>
      <c r="K282" s="8">
        <v>9771</v>
      </c>
      <c r="L282" t="s">
        <v>1089</v>
      </c>
      <c r="M282" s="8">
        <v>16979</v>
      </c>
      <c r="N282" t="s">
        <v>1093</v>
      </c>
      <c r="O282" s="8">
        <v>13588</v>
      </c>
      <c r="P282" t="s">
        <v>1096</v>
      </c>
      <c r="Q282" s="8">
        <v>79923</v>
      </c>
      <c r="R282" t="s">
        <v>1111</v>
      </c>
      <c r="S282" s="8">
        <v>11090754</v>
      </c>
    </row>
    <row r="283" spans="9:19" x14ac:dyDescent="0.35">
      <c r="I283" t="s">
        <v>1087</v>
      </c>
      <c r="J283" t="s">
        <v>1088</v>
      </c>
      <c r="K283" s="8">
        <v>9771</v>
      </c>
      <c r="L283" t="s">
        <v>1089</v>
      </c>
      <c r="M283" s="8">
        <v>16979</v>
      </c>
      <c r="N283" t="s">
        <v>1093</v>
      </c>
      <c r="O283" s="8">
        <v>13588</v>
      </c>
      <c r="P283" t="s">
        <v>1094</v>
      </c>
      <c r="Q283" s="8">
        <v>516198</v>
      </c>
      <c r="R283" t="s">
        <v>1095</v>
      </c>
      <c r="S283" s="8">
        <v>23450</v>
      </c>
    </row>
    <row r="284" spans="9:19" x14ac:dyDescent="0.35">
      <c r="I284" t="s">
        <v>1087</v>
      </c>
      <c r="J284" t="s">
        <v>1088</v>
      </c>
      <c r="K284" s="8">
        <v>9771</v>
      </c>
      <c r="L284" t="s">
        <v>1089</v>
      </c>
      <c r="M284" s="8">
        <v>16979</v>
      </c>
      <c r="N284" t="s">
        <v>1093</v>
      </c>
      <c r="O284" s="8">
        <v>13588</v>
      </c>
      <c r="P284" t="s">
        <v>1118</v>
      </c>
      <c r="Q284" s="8">
        <v>37801</v>
      </c>
      <c r="R284" t="s">
        <v>1108</v>
      </c>
      <c r="S284" s="8">
        <v>355896</v>
      </c>
    </row>
    <row r="285" spans="9:19" x14ac:dyDescent="0.35">
      <c r="I285" t="s">
        <v>1087</v>
      </c>
      <c r="J285" t="s">
        <v>1088</v>
      </c>
      <c r="K285" s="8">
        <v>9771</v>
      </c>
      <c r="L285" t="s">
        <v>1089</v>
      </c>
      <c r="M285" s="8">
        <v>16979</v>
      </c>
      <c r="N285" t="s">
        <v>1093</v>
      </c>
      <c r="O285" s="8">
        <v>13588</v>
      </c>
      <c r="P285" t="s">
        <v>1115</v>
      </c>
      <c r="Q285" s="8">
        <v>136191</v>
      </c>
      <c r="R285" t="s">
        <v>1119</v>
      </c>
      <c r="S285" s="8">
        <v>355900</v>
      </c>
    </row>
    <row r="286" spans="9:19" x14ac:dyDescent="0.35">
      <c r="I286" t="s">
        <v>1087</v>
      </c>
      <c r="J286" t="s">
        <v>1088</v>
      </c>
      <c r="K286" s="8">
        <v>9771</v>
      </c>
      <c r="L286" t="s">
        <v>1089</v>
      </c>
      <c r="M286" s="8">
        <v>16979</v>
      </c>
      <c r="N286" t="s">
        <v>1120</v>
      </c>
      <c r="O286" s="8">
        <v>17008</v>
      </c>
      <c r="P286" t="s">
        <v>1121</v>
      </c>
      <c r="Q286" s="8">
        <v>154872</v>
      </c>
      <c r="R286" t="s">
        <v>1122</v>
      </c>
      <c r="S286" s="8">
        <v>99050119</v>
      </c>
    </row>
    <row r="287" spans="9:19" x14ac:dyDescent="0.35">
      <c r="I287" t="s">
        <v>1087</v>
      </c>
      <c r="J287" t="s">
        <v>1088</v>
      </c>
      <c r="K287" s="8">
        <v>9771</v>
      </c>
      <c r="L287" t="s">
        <v>1089</v>
      </c>
      <c r="M287" s="8">
        <v>16979</v>
      </c>
      <c r="N287" t="s">
        <v>1120</v>
      </c>
      <c r="O287" s="8">
        <v>17008</v>
      </c>
      <c r="P287" t="s">
        <v>1123</v>
      </c>
      <c r="Q287" s="8">
        <v>153902</v>
      </c>
      <c r="R287" t="s">
        <v>1124</v>
      </c>
      <c r="S287" s="8">
        <v>10078452</v>
      </c>
    </row>
    <row r="288" spans="9:19" x14ac:dyDescent="0.35">
      <c r="I288" t="s">
        <v>1087</v>
      </c>
      <c r="J288" t="s">
        <v>1088</v>
      </c>
      <c r="K288" s="8">
        <v>9771</v>
      </c>
      <c r="L288" t="s">
        <v>1089</v>
      </c>
      <c r="M288" s="8">
        <v>16979</v>
      </c>
      <c r="N288" t="s">
        <v>1120</v>
      </c>
      <c r="O288" s="8">
        <v>17008</v>
      </c>
      <c r="P288" t="s">
        <v>1125</v>
      </c>
      <c r="Q288" s="8">
        <v>153929</v>
      </c>
      <c r="R288" t="s">
        <v>1126</v>
      </c>
      <c r="S288" s="8">
        <v>11129041</v>
      </c>
    </row>
    <row r="289" spans="9:19" x14ac:dyDescent="0.35">
      <c r="I289" t="s">
        <v>1087</v>
      </c>
      <c r="J289" t="s">
        <v>1088</v>
      </c>
      <c r="K289" s="8">
        <v>9771</v>
      </c>
      <c r="L289" t="s">
        <v>1089</v>
      </c>
      <c r="M289" s="8">
        <v>16979</v>
      </c>
      <c r="N289" t="s">
        <v>1120</v>
      </c>
      <c r="O289" s="8">
        <v>17008</v>
      </c>
      <c r="P289" t="s">
        <v>1127</v>
      </c>
      <c r="Q289" s="8">
        <v>394889</v>
      </c>
      <c r="R289" t="s">
        <v>964</v>
      </c>
      <c r="S289" s="8">
        <v>99211889</v>
      </c>
    </row>
    <row r="290" spans="9:19" x14ac:dyDescent="0.35">
      <c r="I290" t="s">
        <v>1087</v>
      </c>
      <c r="J290" t="s">
        <v>1088</v>
      </c>
      <c r="K290" s="8">
        <v>9771</v>
      </c>
      <c r="L290" t="s">
        <v>1089</v>
      </c>
      <c r="M290" s="8">
        <v>16979</v>
      </c>
      <c r="N290" t="s">
        <v>1090</v>
      </c>
      <c r="O290" s="8">
        <v>17009</v>
      </c>
      <c r="P290" t="s">
        <v>1128</v>
      </c>
      <c r="Q290" s="8">
        <v>245892</v>
      </c>
      <c r="R290" t="s">
        <v>1129</v>
      </c>
      <c r="S290" s="8">
        <v>11038413</v>
      </c>
    </row>
    <row r="291" spans="9:19" x14ac:dyDescent="0.35">
      <c r="I291" t="s">
        <v>1087</v>
      </c>
      <c r="J291" t="s">
        <v>1088</v>
      </c>
      <c r="K291" s="8">
        <v>9771</v>
      </c>
      <c r="L291" t="s">
        <v>1089</v>
      </c>
      <c r="M291" s="8">
        <v>16979</v>
      </c>
      <c r="N291" t="s">
        <v>1090</v>
      </c>
      <c r="O291" s="8">
        <v>17009</v>
      </c>
      <c r="P291" t="s">
        <v>1130</v>
      </c>
      <c r="Q291" s="8">
        <v>154010</v>
      </c>
      <c r="R291" t="s">
        <v>1131</v>
      </c>
      <c r="S291" s="8">
        <v>4102449</v>
      </c>
    </row>
    <row r="292" spans="9:19" x14ac:dyDescent="0.35">
      <c r="I292" t="s">
        <v>1087</v>
      </c>
      <c r="J292" t="s">
        <v>1088</v>
      </c>
      <c r="K292" s="8">
        <v>9771</v>
      </c>
      <c r="L292" t="s">
        <v>1089</v>
      </c>
      <c r="M292" s="8">
        <v>16979</v>
      </c>
      <c r="N292" t="s">
        <v>1090</v>
      </c>
      <c r="O292" s="8">
        <v>17009</v>
      </c>
      <c r="P292" t="s">
        <v>1130</v>
      </c>
      <c r="Q292" s="8">
        <v>154010</v>
      </c>
      <c r="R292" t="s">
        <v>1131</v>
      </c>
      <c r="S292" s="8">
        <v>11132924</v>
      </c>
    </row>
    <row r="293" spans="9:19" x14ac:dyDescent="0.35">
      <c r="I293" t="s">
        <v>1087</v>
      </c>
      <c r="J293" t="s">
        <v>1088</v>
      </c>
      <c r="K293" s="8">
        <v>9771</v>
      </c>
      <c r="L293" t="s">
        <v>1089</v>
      </c>
      <c r="M293" s="8">
        <v>16979</v>
      </c>
      <c r="N293" t="s">
        <v>1090</v>
      </c>
      <c r="O293" s="8">
        <v>17009</v>
      </c>
      <c r="P293" t="s">
        <v>1132</v>
      </c>
      <c r="Q293" s="8">
        <v>394889</v>
      </c>
      <c r="R293" t="s">
        <v>964</v>
      </c>
      <c r="S293" s="8">
        <v>10085727</v>
      </c>
    </row>
    <row r="294" spans="9:19" x14ac:dyDescent="0.35">
      <c r="I294" t="s">
        <v>1087</v>
      </c>
      <c r="J294" t="s">
        <v>1088</v>
      </c>
      <c r="K294" s="8">
        <v>9771</v>
      </c>
      <c r="L294" t="s">
        <v>1089</v>
      </c>
      <c r="M294" s="8">
        <v>16979</v>
      </c>
      <c r="N294" t="s">
        <v>1090</v>
      </c>
      <c r="O294" s="8">
        <v>17009</v>
      </c>
      <c r="P294" t="s">
        <v>1133</v>
      </c>
      <c r="Q294" s="8">
        <v>399910</v>
      </c>
      <c r="R294" t="s">
        <v>662</v>
      </c>
      <c r="S294" s="8">
        <v>10001116</v>
      </c>
    </row>
    <row r="295" spans="9:19" x14ac:dyDescent="0.35">
      <c r="I295" t="s">
        <v>1087</v>
      </c>
      <c r="J295" t="s">
        <v>1088</v>
      </c>
      <c r="K295" s="8">
        <v>9771</v>
      </c>
      <c r="L295" t="s">
        <v>1089</v>
      </c>
      <c r="M295" s="8">
        <v>16979</v>
      </c>
      <c r="N295" t="s">
        <v>1090</v>
      </c>
      <c r="O295" s="8">
        <v>17009</v>
      </c>
      <c r="P295" t="s">
        <v>1134</v>
      </c>
      <c r="Q295" s="8">
        <v>378047</v>
      </c>
      <c r="R295" t="s">
        <v>1135</v>
      </c>
      <c r="S295" s="8">
        <v>10001062</v>
      </c>
    </row>
    <row r="296" spans="9:19" x14ac:dyDescent="0.35">
      <c r="I296" t="s">
        <v>1087</v>
      </c>
      <c r="J296" t="s">
        <v>1088</v>
      </c>
      <c r="K296" s="8">
        <v>9771</v>
      </c>
      <c r="L296" t="s">
        <v>1089</v>
      </c>
      <c r="M296" s="8">
        <v>16979</v>
      </c>
      <c r="N296" t="s">
        <v>1090</v>
      </c>
      <c r="O296" s="8">
        <v>17009</v>
      </c>
      <c r="P296" t="s">
        <v>1136</v>
      </c>
      <c r="Q296" s="8">
        <v>498110</v>
      </c>
      <c r="R296" t="s">
        <v>1137</v>
      </c>
      <c r="S296" s="8">
        <v>99130362</v>
      </c>
    </row>
    <row r="297" spans="9:19" x14ac:dyDescent="0.35">
      <c r="I297" t="s">
        <v>1087</v>
      </c>
      <c r="J297" t="s">
        <v>1088</v>
      </c>
      <c r="K297" s="8">
        <v>9771</v>
      </c>
      <c r="L297" t="s">
        <v>1089</v>
      </c>
      <c r="M297" s="8">
        <v>16979</v>
      </c>
      <c r="N297" t="s">
        <v>1090</v>
      </c>
      <c r="O297" s="8">
        <v>17009</v>
      </c>
      <c r="P297" t="s">
        <v>1138</v>
      </c>
      <c r="Q297" s="8">
        <v>378047</v>
      </c>
      <c r="R297" t="s">
        <v>1139</v>
      </c>
      <c r="S297" s="8">
        <v>11036822</v>
      </c>
    </row>
    <row r="298" spans="9:19" x14ac:dyDescent="0.35">
      <c r="I298" t="s">
        <v>1087</v>
      </c>
      <c r="J298" t="s">
        <v>1088</v>
      </c>
      <c r="K298" s="8">
        <v>9771</v>
      </c>
      <c r="L298" t="s">
        <v>1089</v>
      </c>
      <c r="M298" s="8">
        <v>16979</v>
      </c>
      <c r="N298" t="s">
        <v>1090</v>
      </c>
      <c r="O298" s="8">
        <v>17009</v>
      </c>
      <c r="P298" t="s">
        <v>1140</v>
      </c>
      <c r="Q298" s="8">
        <v>398942</v>
      </c>
      <c r="R298" t="s">
        <v>1141</v>
      </c>
      <c r="S298" s="8">
        <v>10001046</v>
      </c>
    </row>
    <row r="299" spans="9:19" x14ac:dyDescent="0.35">
      <c r="I299" t="s">
        <v>1087</v>
      </c>
      <c r="J299" t="s">
        <v>1088</v>
      </c>
      <c r="K299" s="8">
        <v>9771</v>
      </c>
      <c r="L299" t="s">
        <v>1089</v>
      </c>
      <c r="M299" s="8">
        <v>16979</v>
      </c>
      <c r="N299" t="s">
        <v>1090</v>
      </c>
      <c r="O299" s="8">
        <v>17009</v>
      </c>
      <c r="P299" t="s">
        <v>1142</v>
      </c>
      <c r="Q299" s="8">
        <v>447248</v>
      </c>
      <c r="R299" t="s">
        <v>1143</v>
      </c>
      <c r="S299" s="8">
        <v>99079539</v>
      </c>
    </row>
    <row r="300" spans="9:19" x14ac:dyDescent="0.35">
      <c r="I300" t="s">
        <v>1087</v>
      </c>
      <c r="J300" t="s">
        <v>1088</v>
      </c>
      <c r="K300" s="8">
        <v>9771</v>
      </c>
      <c r="L300" t="s">
        <v>1089</v>
      </c>
      <c r="M300" s="8">
        <v>16979</v>
      </c>
      <c r="N300" t="s">
        <v>1090</v>
      </c>
      <c r="O300" s="8">
        <v>17009</v>
      </c>
      <c r="P300" t="s">
        <v>1144</v>
      </c>
      <c r="Q300" s="8">
        <v>154151</v>
      </c>
      <c r="R300" t="s">
        <v>1145</v>
      </c>
      <c r="S300" s="8">
        <v>10001321</v>
      </c>
    </row>
    <row r="301" spans="9:19" x14ac:dyDescent="0.35">
      <c r="I301" t="s">
        <v>1087</v>
      </c>
      <c r="J301" t="s">
        <v>1088</v>
      </c>
      <c r="K301" s="8">
        <v>9771</v>
      </c>
      <c r="L301" t="s">
        <v>1089</v>
      </c>
      <c r="M301" s="8">
        <v>16979</v>
      </c>
      <c r="N301" t="s">
        <v>1090</v>
      </c>
      <c r="O301" s="8">
        <v>17009</v>
      </c>
      <c r="P301" t="s">
        <v>1146</v>
      </c>
      <c r="Q301" s="8">
        <v>153966</v>
      </c>
      <c r="R301" t="s">
        <v>1092</v>
      </c>
      <c r="S301" s="8">
        <v>10076514</v>
      </c>
    </row>
    <row r="302" spans="9:19" x14ac:dyDescent="0.35">
      <c r="I302" t="s">
        <v>1087</v>
      </c>
      <c r="J302" t="s">
        <v>1088</v>
      </c>
      <c r="K302" s="8">
        <v>9771</v>
      </c>
      <c r="L302" t="s">
        <v>1089</v>
      </c>
      <c r="M302" s="8">
        <v>16979</v>
      </c>
      <c r="N302" t="s">
        <v>1090</v>
      </c>
      <c r="O302" s="8">
        <v>17009</v>
      </c>
      <c r="P302" s="35" t="s">
        <v>1147</v>
      </c>
      <c r="Q302" s="8">
        <v>394655</v>
      </c>
      <c r="R302" t="s">
        <v>1148</v>
      </c>
      <c r="S302" s="8">
        <v>99152234</v>
      </c>
    </row>
    <row r="303" spans="9:19" x14ac:dyDescent="0.35">
      <c r="I303" t="s">
        <v>1087</v>
      </c>
      <c r="J303" t="s">
        <v>1088</v>
      </c>
      <c r="K303" s="8">
        <v>9771</v>
      </c>
      <c r="L303" t="s">
        <v>1089</v>
      </c>
      <c r="M303" s="8">
        <v>16979</v>
      </c>
      <c r="N303" t="s">
        <v>1090</v>
      </c>
      <c r="O303" s="8">
        <v>17009</v>
      </c>
      <c r="P303" t="s">
        <v>1149</v>
      </c>
      <c r="Q303" s="8">
        <v>514144</v>
      </c>
      <c r="R303" t="s">
        <v>1150</v>
      </c>
      <c r="S303" s="8">
        <v>99188087</v>
      </c>
    </row>
    <row r="304" spans="9:19" x14ac:dyDescent="0.35">
      <c r="I304" t="s">
        <v>1087</v>
      </c>
      <c r="J304" t="s">
        <v>1088</v>
      </c>
      <c r="K304" s="8">
        <v>9771</v>
      </c>
      <c r="L304" t="s">
        <v>1089</v>
      </c>
      <c r="M304" s="8">
        <v>16979</v>
      </c>
      <c r="N304" t="s">
        <v>1090</v>
      </c>
      <c r="O304" s="8">
        <v>17009</v>
      </c>
      <c r="P304" t="s">
        <v>1130</v>
      </c>
      <c r="Q304" s="8">
        <v>154010</v>
      </c>
      <c r="R304" t="s">
        <v>1151</v>
      </c>
      <c r="S304" s="8">
        <v>10093092</v>
      </c>
    </row>
    <row r="305" spans="9:19" x14ac:dyDescent="0.35">
      <c r="I305" t="s">
        <v>1087</v>
      </c>
      <c r="J305" t="s">
        <v>1088</v>
      </c>
      <c r="K305" s="8">
        <v>9771</v>
      </c>
      <c r="L305" t="s">
        <v>1089</v>
      </c>
      <c r="M305" s="8">
        <v>16979</v>
      </c>
      <c r="N305" t="s">
        <v>1090</v>
      </c>
      <c r="O305" s="8">
        <v>17009</v>
      </c>
      <c r="P305" t="s">
        <v>1152</v>
      </c>
      <c r="Q305" s="8">
        <v>154151</v>
      </c>
      <c r="R305" t="s">
        <v>1145</v>
      </c>
      <c r="S305" s="8">
        <v>99211900</v>
      </c>
    </row>
    <row r="306" spans="9:19" x14ac:dyDescent="0.35">
      <c r="I306" t="s">
        <v>1087</v>
      </c>
      <c r="J306" t="s">
        <v>1088</v>
      </c>
      <c r="K306" s="8">
        <v>9771</v>
      </c>
      <c r="L306" t="s">
        <v>1089</v>
      </c>
      <c r="M306" s="8">
        <v>16979</v>
      </c>
      <c r="N306" t="s">
        <v>1090</v>
      </c>
      <c r="O306" s="8">
        <v>17009</v>
      </c>
      <c r="P306" t="s">
        <v>1141</v>
      </c>
      <c r="Q306" s="8">
        <v>398942</v>
      </c>
      <c r="R306" t="s">
        <v>1141</v>
      </c>
      <c r="S306" s="8">
        <v>10250267</v>
      </c>
    </row>
    <row r="307" spans="9:19" x14ac:dyDescent="0.35">
      <c r="I307" t="s">
        <v>1087</v>
      </c>
      <c r="J307" t="s">
        <v>1088</v>
      </c>
      <c r="K307" s="8">
        <v>9771</v>
      </c>
      <c r="L307" t="s">
        <v>1089</v>
      </c>
      <c r="M307" s="8">
        <v>16979</v>
      </c>
      <c r="N307" t="s">
        <v>1090</v>
      </c>
      <c r="O307" s="8">
        <v>17009</v>
      </c>
      <c r="P307" t="s">
        <v>775</v>
      </c>
      <c r="Q307" s="8">
        <v>447248</v>
      </c>
      <c r="R307" t="s">
        <v>1143</v>
      </c>
      <c r="S307" s="8">
        <v>10076430</v>
      </c>
    </row>
    <row r="308" spans="9:19" x14ac:dyDescent="0.35">
      <c r="I308" t="s">
        <v>1087</v>
      </c>
      <c r="J308" t="s">
        <v>1088</v>
      </c>
      <c r="K308" s="8">
        <v>9771</v>
      </c>
      <c r="L308" t="s">
        <v>1089</v>
      </c>
      <c r="M308" s="8">
        <v>16979</v>
      </c>
      <c r="N308" t="s">
        <v>1090</v>
      </c>
      <c r="O308" s="8">
        <v>17009</v>
      </c>
      <c r="P308" t="s">
        <v>1091</v>
      </c>
      <c r="Q308" s="8">
        <v>153966</v>
      </c>
      <c r="R308" t="s">
        <v>1153</v>
      </c>
      <c r="S308" s="8">
        <v>10096754</v>
      </c>
    </row>
    <row r="309" spans="9:19" x14ac:dyDescent="0.35">
      <c r="I309" t="s">
        <v>1087</v>
      </c>
      <c r="J309" t="s">
        <v>1088</v>
      </c>
      <c r="K309" s="8">
        <v>9771</v>
      </c>
      <c r="L309" t="s">
        <v>1089</v>
      </c>
      <c r="M309" s="8">
        <v>16979</v>
      </c>
      <c r="N309" t="s">
        <v>1090</v>
      </c>
      <c r="O309" s="8">
        <v>17009</v>
      </c>
      <c r="P309" t="s">
        <v>1154</v>
      </c>
      <c r="Q309" s="8">
        <v>154010</v>
      </c>
      <c r="R309" t="s">
        <v>1131</v>
      </c>
      <c r="S309" s="8">
        <v>10252863</v>
      </c>
    </row>
    <row r="310" spans="9:19" x14ac:dyDescent="0.35">
      <c r="I310" t="s">
        <v>1087</v>
      </c>
      <c r="J310" t="s">
        <v>1088</v>
      </c>
      <c r="K310" s="8">
        <v>9771</v>
      </c>
      <c r="L310" t="s">
        <v>1089</v>
      </c>
      <c r="M310" s="8">
        <v>16979</v>
      </c>
      <c r="N310" t="s">
        <v>1090</v>
      </c>
      <c r="O310" s="8">
        <v>17009</v>
      </c>
      <c r="P310" t="s">
        <v>1155</v>
      </c>
      <c r="Q310" s="8">
        <v>364102</v>
      </c>
      <c r="R310" t="s">
        <v>1155</v>
      </c>
      <c r="S310" s="8">
        <v>10077721</v>
      </c>
    </row>
    <row r="311" spans="9:19" x14ac:dyDescent="0.35">
      <c r="I311" t="s">
        <v>1087</v>
      </c>
      <c r="J311" t="s">
        <v>1088</v>
      </c>
      <c r="K311" s="8">
        <v>9771</v>
      </c>
      <c r="L311" t="s">
        <v>1089</v>
      </c>
      <c r="M311" s="8">
        <v>16979</v>
      </c>
      <c r="N311" t="s">
        <v>1090</v>
      </c>
      <c r="O311" s="8">
        <v>17009</v>
      </c>
      <c r="P311" t="s">
        <v>1156</v>
      </c>
      <c r="Q311" s="8">
        <v>154046</v>
      </c>
      <c r="R311" t="s">
        <v>1157</v>
      </c>
      <c r="S311" s="8">
        <v>10078004</v>
      </c>
    </row>
    <row r="312" spans="9:19" x14ac:dyDescent="0.35">
      <c r="I312" t="s">
        <v>1087</v>
      </c>
      <c r="J312" t="s">
        <v>1088</v>
      </c>
      <c r="K312" s="8">
        <v>9771</v>
      </c>
      <c r="L312" t="s">
        <v>1089</v>
      </c>
      <c r="M312" s="8">
        <v>16979</v>
      </c>
      <c r="N312" t="s">
        <v>1090</v>
      </c>
      <c r="O312" s="8">
        <v>17009</v>
      </c>
      <c r="P312" t="s">
        <v>1158</v>
      </c>
      <c r="Q312" s="8">
        <v>447248</v>
      </c>
      <c r="R312" t="s">
        <v>1143</v>
      </c>
      <c r="S312" s="8">
        <v>99191305</v>
      </c>
    </row>
    <row r="313" spans="9:19" x14ac:dyDescent="0.35">
      <c r="I313" t="s">
        <v>1087</v>
      </c>
      <c r="J313" t="s">
        <v>1088</v>
      </c>
      <c r="K313" s="8">
        <v>9771</v>
      </c>
      <c r="L313" t="s">
        <v>1089</v>
      </c>
      <c r="M313" s="8">
        <v>16979</v>
      </c>
      <c r="N313" t="s">
        <v>1090</v>
      </c>
      <c r="O313" s="8">
        <v>17009</v>
      </c>
      <c r="P313" t="s">
        <v>1019</v>
      </c>
      <c r="Q313" s="8">
        <v>112013</v>
      </c>
      <c r="R313" t="s">
        <v>1159</v>
      </c>
      <c r="S313" s="8">
        <v>99211838</v>
      </c>
    </row>
    <row r="314" spans="9:19" x14ac:dyDescent="0.35">
      <c r="I314" t="s">
        <v>1087</v>
      </c>
      <c r="J314" t="s">
        <v>1088</v>
      </c>
      <c r="K314" s="8">
        <v>9771</v>
      </c>
      <c r="L314" t="s">
        <v>1089</v>
      </c>
      <c r="M314" s="8">
        <v>16979</v>
      </c>
      <c r="N314" t="s">
        <v>1090</v>
      </c>
      <c r="O314" s="8">
        <v>17009</v>
      </c>
      <c r="P314" t="s">
        <v>1160</v>
      </c>
      <c r="Q314" s="8">
        <v>136191</v>
      </c>
      <c r="R314" t="s">
        <v>1119</v>
      </c>
      <c r="S314" s="8">
        <v>99212059</v>
      </c>
    </row>
    <row r="315" spans="9:19" x14ac:dyDescent="0.35">
      <c r="I315" t="s">
        <v>1087</v>
      </c>
      <c r="J315" t="s">
        <v>1088</v>
      </c>
      <c r="K315" s="8">
        <v>9771</v>
      </c>
      <c r="L315" t="s">
        <v>1089</v>
      </c>
      <c r="M315" s="8">
        <v>16979</v>
      </c>
      <c r="N315" t="s">
        <v>1090</v>
      </c>
      <c r="O315" s="8">
        <v>17009</v>
      </c>
      <c r="P315" t="s">
        <v>1161</v>
      </c>
      <c r="Q315" s="8">
        <v>111990</v>
      </c>
      <c r="R315" t="s">
        <v>1162</v>
      </c>
      <c r="S315" s="8">
        <v>10080903</v>
      </c>
    </row>
    <row r="316" spans="9:19" x14ac:dyDescent="0.35">
      <c r="I316" t="s">
        <v>1087</v>
      </c>
      <c r="J316" t="s">
        <v>1088</v>
      </c>
      <c r="K316" s="8">
        <v>9771</v>
      </c>
      <c r="L316" t="s">
        <v>1089</v>
      </c>
      <c r="M316" s="8">
        <v>16979</v>
      </c>
      <c r="N316" t="s">
        <v>1163</v>
      </c>
      <c r="O316" s="8">
        <v>17312</v>
      </c>
      <c r="P316" t="s">
        <v>1164</v>
      </c>
      <c r="Q316" s="8">
        <v>112028</v>
      </c>
      <c r="R316" t="s">
        <v>1165</v>
      </c>
      <c r="S316" s="8">
        <v>294392</v>
      </c>
    </row>
    <row r="317" spans="9:19" x14ac:dyDescent="0.35">
      <c r="I317" t="s">
        <v>1087</v>
      </c>
      <c r="J317" t="s">
        <v>1088</v>
      </c>
      <c r="K317" s="8">
        <v>9771</v>
      </c>
      <c r="L317" t="s">
        <v>1089</v>
      </c>
      <c r="M317" s="8">
        <v>16979</v>
      </c>
      <c r="N317" t="s">
        <v>1163</v>
      </c>
      <c r="O317" s="8">
        <v>17312</v>
      </c>
      <c r="P317" t="s">
        <v>1166</v>
      </c>
      <c r="Q317" s="8">
        <v>516663</v>
      </c>
      <c r="R317" t="s">
        <v>1167</v>
      </c>
      <c r="S317" s="8">
        <v>99192326</v>
      </c>
    </row>
    <row r="318" spans="9:19" x14ac:dyDescent="0.35">
      <c r="I318" t="s">
        <v>1087</v>
      </c>
      <c r="J318" t="s">
        <v>1088</v>
      </c>
      <c r="K318" s="8">
        <v>9771</v>
      </c>
      <c r="L318" t="s">
        <v>1089</v>
      </c>
      <c r="M318" s="8">
        <v>16979</v>
      </c>
      <c r="N318" t="s">
        <v>1163</v>
      </c>
      <c r="O318" s="8">
        <v>17312</v>
      </c>
      <c r="P318" t="s">
        <v>1168</v>
      </c>
      <c r="Q318" s="8">
        <v>112005</v>
      </c>
      <c r="R318" t="s">
        <v>1169</v>
      </c>
      <c r="S318" s="8">
        <v>11046802</v>
      </c>
    </row>
    <row r="319" spans="9:19" x14ac:dyDescent="0.35">
      <c r="I319" t="s">
        <v>1087</v>
      </c>
      <c r="J319" t="s">
        <v>1088</v>
      </c>
      <c r="K319" s="8">
        <v>9771</v>
      </c>
      <c r="L319" t="s">
        <v>1089</v>
      </c>
      <c r="M319" s="8">
        <v>16979</v>
      </c>
      <c r="N319" t="s">
        <v>1163</v>
      </c>
      <c r="O319" s="8">
        <v>17312</v>
      </c>
      <c r="P319" t="s">
        <v>1170</v>
      </c>
      <c r="Q319" s="8">
        <v>112028</v>
      </c>
      <c r="R319" t="s">
        <v>1171</v>
      </c>
      <c r="S319" s="8">
        <v>99170646</v>
      </c>
    </row>
    <row r="320" spans="9:19" x14ac:dyDescent="0.35">
      <c r="I320" t="s">
        <v>1087</v>
      </c>
      <c r="J320" t="s">
        <v>1088</v>
      </c>
      <c r="K320" s="8">
        <v>9771</v>
      </c>
      <c r="L320" t="s">
        <v>1089</v>
      </c>
      <c r="M320" s="8">
        <v>16979</v>
      </c>
      <c r="N320" t="s">
        <v>1163</v>
      </c>
      <c r="O320" s="8">
        <v>17312</v>
      </c>
      <c r="P320" t="s">
        <v>1172</v>
      </c>
      <c r="Q320" s="8">
        <v>112013</v>
      </c>
      <c r="R320" t="s">
        <v>1159</v>
      </c>
      <c r="S320" s="8">
        <v>10218690</v>
      </c>
    </row>
    <row r="321" spans="9:19" x14ac:dyDescent="0.35">
      <c r="I321" t="s">
        <v>1087</v>
      </c>
      <c r="J321" t="s">
        <v>1088</v>
      </c>
      <c r="K321" s="8">
        <v>9771</v>
      </c>
      <c r="L321" t="s">
        <v>1089</v>
      </c>
      <c r="M321" s="8">
        <v>16979</v>
      </c>
      <c r="N321" t="s">
        <v>1163</v>
      </c>
      <c r="O321" s="8">
        <v>17312</v>
      </c>
      <c r="P321" t="s">
        <v>1168</v>
      </c>
      <c r="Q321" s="8">
        <v>112005</v>
      </c>
      <c r="R321" t="s">
        <v>1173</v>
      </c>
      <c r="S321" s="8">
        <v>294386</v>
      </c>
    </row>
    <row r="322" spans="9:19" x14ac:dyDescent="0.35">
      <c r="I322" t="s">
        <v>1087</v>
      </c>
      <c r="J322" t="s">
        <v>1088</v>
      </c>
      <c r="K322" s="8">
        <v>9771</v>
      </c>
      <c r="L322" t="s">
        <v>1089</v>
      </c>
      <c r="M322" s="8">
        <v>16979</v>
      </c>
      <c r="N322" t="s">
        <v>1163</v>
      </c>
      <c r="O322" s="8">
        <v>17312</v>
      </c>
      <c r="P322" t="s">
        <v>1174</v>
      </c>
      <c r="Q322" s="8">
        <v>111978</v>
      </c>
      <c r="R322" t="s">
        <v>1175</v>
      </c>
      <c r="S322" s="8">
        <v>294373</v>
      </c>
    </row>
    <row r="323" spans="9:19" x14ac:dyDescent="0.35">
      <c r="I323" t="s">
        <v>1087</v>
      </c>
      <c r="J323" t="s">
        <v>1088</v>
      </c>
      <c r="K323" s="8">
        <v>9771</v>
      </c>
      <c r="L323" t="s">
        <v>1089</v>
      </c>
      <c r="M323" s="8">
        <v>16979</v>
      </c>
      <c r="N323" t="s">
        <v>1163</v>
      </c>
      <c r="O323" s="8">
        <v>17312</v>
      </c>
      <c r="P323" t="s">
        <v>1176</v>
      </c>
      <c r="Q323" s="8">
        <v>112030</v>
      </c>
      <c r="R323" t="s">
        <v>1177</v>
      </c>
      <c r="S323" s="8">
        <v>10222894</v>
      </c>
    </row>
    <row r="324" spans="9:19" x14ac:dyDescent="0.35">
      <c r="I324" t="s">
        <v>1087</v>
      </c>
      <c r="J324" t="s">
        <v>1088</v>
      </c>
      <c r="K324" s="8">
        <v>9771</v>
      </c>
      <c r="L324" t="s">
        <v>1089</v>
      </c>
      <c r="M324" s="8">
        <v>16979</v>
      </c>
      <c r="N324" t="s">
        <v>1163</v>
      </c>
      <c r="O324" s="8">
        <v>17312</v>
      </c>
      <c r="P324" t="s">
        <v>1178</v>
      </c>
      <c r="Q324" s="8">
        <v>112005</v>
      </c>
      <c r="R324" t="s">
        <v>1173</v>
      </c>
      <c r="S324" s="8">
        <v>294398</v>
      </c>
    </row>
    <row r="325" spans="9:19" x14ac:dyDescent="0.35">
      <c r="I325" t="s">
        <v>1087</v>
      </c>
      <c r="J325" t="s">
        <v>1088</v>
      </c>
      <c r="K325" s="8">
        <v>9771</v>
      </c>
      <c r="L325" t="s">
        <v>1089</v>
      </c>
      <c r="M325" s="8">
        <v>16979</v>
      </c>
      <c r="N325" t="s">
        <v>1163</v>
      </c>
      <c r="O325" s="8">
        <v>17312</v>
      </c>
      <c r="P325" t="s">
        <v>1179</v>
      </c>
      <c r="Q325" s="8">
        <v>111974</v>
      </c>
      <c r="R325" t="s">
        <v>1180</v>
      </c>
      <c r="S325" s="8">
        <v>294381</v>
      </c>
    </row>
    <row r="326" spans="9:19" x14ac:dyDescent="0.35">
      <c r="I326" t="s">
        <v>1087</v>
      </c>
      <c r="J326" t="s">
        <v>1088</v>
      </c>
      <c r="K326" s="8">
        <v>9771</v>
      </c>
      <c r="L326" t="s">
        <v>1089</v>
      </c>
      <c r="M326" s="8">
        <v>16979</v>
      </c>
      <c r="N326" t="s">
        <v>1163</v>
      </c>
      <c r="O326" s="8">
        <v>17312</v>
      </c>
      <c r="P326" t="s">
        <v>1181</v>
      </c>
      <c r="Q326" s="8">
        <v>112008</v>
      </c>
      <c r="R326" t="s">
        <v>1182</v>
      </c>
      <c r="S326" s="8">
        <v>10364377</v>
      </c>
    </row>
    <row r="327" spans="9:19" x14ac:dyDescent="0.35">
      <c r="I327" t="s">
        <v>1087</v>
      </c>
      <c r="J327" t="s">
        <v>1088</v>
      </c>
      <c r="K327" s="8">
        <v>9771</v>
      </c>
      <c r="L327" t="s">
        <v>1089</v>
      </c>
      <c r="M327" s="8">
        <v>16979</v>
      </c>
      <c r="N327" t="s">
        <v>1163</v>
      </c>
      <c r="O327" s="8">
        <v>17312</v>
      </c>
      <c r="P327" t="s">
        <v>1183</v>
      </c>
      <c r="Q327" s="8">
        <v>111974</v>
      </c>
      <c r="R327" t="s">
        <v>1180</v>
      </c>
      <c r="S327" s="8">
        <v>11086499</v>
      </c>
    </row>
    <row r="328" spans="9:19" x14ac:dyDescent="0.35">
      <c r="I328" t="s">
        <v>1087</v>
      </c>
      <c r="J328" t="s">
        <v>1088</v>
      </c>
      <c r="K328" s="8">
        <v>9771</v>
      </c>
      <c r="L328" t="s">
        <v>1089</v>
      </c>
      <c r="M328" s="8">
        <v>16979</v>
      </c>
      <c r="N328" t="s">
        <v>1163</v>
      </c>
      <c r="O328" s="8">
        <v>17312</v>
      </c>
      <c r="P328" t="s">
        <v>1184</v>
      </c>
      <c r="Q328" s="8">
        <v>381677</v>
      </c>
      <c r="R328" t="s">
        <v>1184</v>
      </c>
      <c r="S328" s="8">
        <v>11086550</v>
      </c>
    </row>
    <row r="329" spans="9:19" x14ac:dyDescent="0.35">
      <c r="I329" t="s">
        <v>1087</v>
      </c>
      <c r="J329" t="s">
        <v>1088</v>
      </c>
      <c r="K329" s="8">
        <v>9771</v>
      </c>
      <c r="L329" t="s">
        <v>1089</v>
      </c>
      <c r="M329" s="8">
        <v>16979</v>
      </c>
      <c r="N329" t="s">
        <v>1163</v>
      </c>
      <c r="O329" s="8">
        <v>17312</v>
      </c>
      <c r="P329" t="s">
        <v>1185</v>
      </c>
      <c r="Q329" s="8">
        <v>111978</v>
      </c>
      <c r="R329" t="s">
        <v>1186</v>
      </c>
      <c r="S329" s="8">
        <v>294364</v>
      </c>
    </row>
    <row r="330" spans="9:19" x14ac:dyDescent="0.35">
      <c r="I330" t="s">
        <v>1087</v>
      </c>
      <c r="J330" t="s">
        <v>1088</v>
      </c>
      <c r="K330" s="8">
        <v>9771</v>
      </c>
      <c r="L330" t="s">
        <v>1089</v>
      </c>
      <c r="M330" s="8">
        <v>16979</v>
      </c>
      <c r="N330" t="s">
        <v>1163</v>
      </c>
      <c r="O330" s="8">
        <v>17312</v>
      </c>
      <c r="P330" t="s">
        <v>1187</v>
      </c>
      <c r="Q330" s="8">
        <v>112020</v>
      </c>
      <c r="R330" t="s">
        <v>1188</v>
      </c>
      <c r="S330" s="8">
        <v>310500</v>
      </c>
    </row>
    <row r="331" spans="9:19" x14ac:dyDescent="0.35">
      <c r="I331" t="s">
        <v>1087</v>
      </c>
      <c r="J331" t="s">
        <v>1088</v>
      </c>
      <c r="K331" s="8">
        <v>9771</v>
      </c>
      <c r="L331" t="s">
        <v>1089</v>
      </c>
      <c r="M331" s="8">
        <v>16979</v>
      </c>
      <c r="N331" t="s">
        <v>1163</v>
      </c>
      <c r="O331" s="8">
        <v>17312</v>
      </c>
      <c r="P331" t="s">
        <v>1189</v>
      </c>
      <c r="Q331" s="8">
        <v>112030</v>
      </c>
      <c r="R331" t="s">
        <v>1177</v>
      </c>
      <c r="S331" s="8">
        <v>99209656</v>
      </c>
    </row>
    <row r="332" spans="9:19" x14ac:dyDescent="0.35">
      <c r="I332" t="s">
        <v>1087</v>
      </c>
      <c r="J332" t="s">
        <v>1088</v>
      </c>
      <c r="K332" s="8">
        <v>9771</v>
      </c>
      <c r="L332" t="s">
        <v>1089</v>
      </c>
      <c r="M332" s="8">
        <v>16979</v>
      </c>
      <c r="N332" t="s">
        <v>1163</v>
      </c>
      <c r="O332" s="8">
        <v>17312</v>
      </c>
      <c r="P332" t="s">
        <v>1190</v>
      </c>
      <c r="Q332" s="8">
        <v>111990</v>
      </c>
      <c r="R332" t="s">
        <v>1162</v>
      </c>
      <c r="S332" s="8">
        <v>294399</v>
      </c>
    </row>
    <row r="333" spans="9:19" x14ac:dyDescent="0.35">
      <c r="I333" t="s">
        <v>1087</v>
      </c>
      <c r="J333" t="s">
        <v>1088</v>
      </c>
      <c r="K333" s="8">
        <v>9771</v>
      </c>
      <c r="L333" t="s">
        <v>1089</v>
      </c>
      <c r="M333" s="8">
        <v>16979</v>
      </c>
      <c r="N333" t="s">
        <v>1163</v>
      </c>
      <c r="O333" s="8">
        <v>17312</v>
      </c>
      <c r="P333" t="s">
        <v>1191</v>
      </c>
      <c r="Q333" s="8">
        <v>111990</v>
      </c>
      <c r="R333" t="s">
        <v>1162</v>
      </c>
      <c r="S333" s="8">
        <v>11020193</v>
      </c>
    </row>
    <row r="334" spans="9:19" x14ac:dyDescent="0.35">
      <c r="I334" t="s">
        <v>1087</v>
      </c>
      <c r="J334" t="s">
        <v>1088</v>
      </c>
      <c r="K334" s="8">
        <v>9771</v>
      </c>
      <c r="L334" t="s">
        <v>1089</v>
      </c>
      <c r="M334" s="8">
        <v>16979</v>
      </c>
      <c r="N334" t="s">
        <v>1163</v>
      </c>
      <c r="O334" s="8">
        <v>17312</v>
      </c>
      <c r="P334" t="s">
        <v>1192</v>
      </c>
      <c r="Q334" s="8">
        <v>112030</v>
      </c>
      <c r="R334" t="s">
        <v>1193</v>
      </c>
      <c r="S334" s="8">
        <v>99170642</v>
      </c>
    </row>
    <row r="335" spans="9:19" x14ac:dyDescent="0.35">
      <c r="I335" t="s">
        <v>1087</v>
      </c>
      <c r="J335" t="s">
        <v>1088</v>
      </c>
      <c r="K335" s="8">
        <v>9771</v>
      </c>
      <c r="L335" t="s">
        <v>1089</v>
      </c>
      <c r="M335" s="8">
        <v>16979</v>
      </c>
      <c r="N335" t="s">
        <v>1163</v>
      </c>
      <c r="O335" s="8">
        <v>17312</v>
      </c>
      <c r="P335" t="s">
        <v>1184</v>
      </c>
      <c r="Q335" s="8">
        <v>381677</v>
      </c>
      <c r="R335" t="s">
        <v>1194</v>
      </c>
      <c r="S335" s="8">
        <v>99170644</v>
      </c>
    </row>
    <row r="336" spans="9:19" x14ac:dyDescent="0.35">
      <c r="I336" t="s">
        <v>1087</v>
      </c>
      <c r="J336" t="s">
        <v>1088</v>
      </c>
      <c r="K336" s="8">
        <v>9771</v>
      </c>
      <c r="L336" t="s">
        <v>1089</v>
      </c>
      <c r="M336" s="8">
        <v>16979</v>
      </c>
      <c r="N336" t="s">
        <v>1163</v>
      </c>
      <c r="O336" s="8">
        <v>17312</v>
      </c>
      <c r="P336" t="s">
        <v>1174</v>
      </c>
      <c r="Q336" s="8">
        <v>111978</v>
      </c>
      <c r="R336" t="s">
        <v>1195</v>
      </c>
      <c r="S336" s="8">
        <v>99170645</v>
      </c>
    </row>
    <row r="337" spans="9:19" x14ac:dyDescent="0.35">
      <c r="I337" t="s">
        <v>1087</v>
      </c>
      <c r="J337" t="s">
        <v>1088</v>
      </c>
      <c r="K337" s="8">
        <v>9771</v>
      </c>
      <c r="L337" t="s">
        <v>1089</v>
      </c>
      <c r="M337" s="8">
        <v>16979</v>
      </c>
      <c r="N337" t="s">
        <v>1163</v>
      </c>
      <c r="O337" s="8">
        <v>17312</v>
      </c>
      <c r="P337" t="s">
        <v>1196</v>
      </c>
      <c r="Q337" s="8">
        <v>111990</v>
      </c>
      <c r="R337" t="s">
        <v>1162</v>
      </c>
      <c r="S337" s="8">
        <v>11134090</v>
      </c>
    </row>
    <row r="338" spans="9:19" x14ac:dyDescent="0.35">
      <c r="I338" t="s">
        <v>1087</v>
      </c>
      <c r="J338" t="s">
        <v>1088</v>
      </c>
      <c r="K338" s="8">
        <v>9771</v>
      </c>
      <c r="L338" t="s">
        <v>1089</v>
      </c>
      <c r="M338" s="8">
        <v>16979</v>
      </c>
      <c r="N338" t="s">
        <v>1163</v>
      </c>
      <c r="O338" s="8">
        <v>17312</v>
      </c>
      <c r="P338" t="s">
        <v>1197</v>
      </c>
      <c r="Q338" s="8">
        <v>111978</v>
      </c>
      <c r="R338" t="s">
        <v>1175</v>
      </c>
      <c r="S338" s="8">
        <v>10390035</v>
      </c>
    </row>
    <row r="339" spans="9:19" x14ac:dyDescent="0.35">
      <c r="I339" t="s">
        <v>1087</v>
      </c>
      <c r="J339" t="s">
        <v>1088</v>
      </c>
      <c r="K339" s="8">
        <v>9771</v>
      </c>
      <c r="L339" t="s">
        <v>1089</v>
      </c>
      <c r="M339" s="8">
        <v>16979</v>
      </c>
      <c r="N339" t="s">
        <v>1163</v>
      </c>
      <c r="O339" s="8">
        <v>17312</v>
      </c>
      <c r="P339" t="s">
        <v>763</v>
      </c>
      <c r="Q339" s="8">
        <v>112005</v>
      </c>
      <c r="R339" t="s">
        <v>1173</v>
      </c>
      <c r="S339" s="8">
        <v>11135526</v>
      </c>
    </row>
    <row r="340" spans="9:19" x14ac:dyDescent="0.35">
      <c r="I340" t="s">
        <v>1087</v>
      </c>
      <c r="J340" t="s">
        <v>1088</v>
      </c>
      <c r="K340" s="8">
        <v>9771</v>
      </c>
      <c r="L340" t="s">
        <v>1089</v>
      </c>
      <c r="M340" s="8">
        <v>16979</v>
      </c>
      <c r="N340" t="s">
        <v>1163</v>
      </c>
      <c r="O340" s="8">
        <v>17312</v>
      </c>
      <c r="P340" t="s">
        <v>1198</v>
      </c>
      <c r="Q340" s="8">
        <v>112030</v>
      </c>
      <c r="R340" t="s">
        <v>1177</v>
      </c>
      <c r="S340" s="8">
        <v>10079421</v>
      </c>
    </row>
    <row r="341" spans="9:19" x14ac:dyDescent="0.35">
      <c r="I341" t="s">
        <v>1087</v>
      </c>
      <c r="J341" t="s">
        <v>1088</v>
      </c>
      <c r="K341" s="8">
        <v>9771</v>
      </c>
      <c r="L341" t="s">
        <v>1089</v>
      </c>
      <c r="M341" s="8">
        <v>16979</v>
      </c>
      <c r="N341" t="s">
        <v>1163</v>
      </c>
      <c r="O341" s="8">
        <v>17312</v>
      </c>
      <c r="P341" t="s">
        <v>1170</v>
      </c>
      <c r="Q341" s="8">
        <v>112028</v>
      </c>
      <c r="R341" t="s">
        <v>1165</v>
      </c>
      <c r="S341" s="8">
        <v>10096690</v>
      </c>
    </row>
    <row r="342" spans="9:19" x14ac:dyDescent="0.35">
      <c r="I342" t="s">
        <v>1087</v>
      </c>
      <c r="J342" t="s">
        <v>1088</v>
      </c>
      <c r="K342" s="8">
        <v>9771</v>
      </c>
      <c r="L342" t="s">
        <v>1089</v>
      </c>
      <c r="M342" s="8">
        <v>16979</v>
      </c>
      <c r="N342" t="s">
        <v>1163</v>
      </c>
      <c r="O342" s="8">
        <v>17312</v>
      </c>
      <c r="P342" t="s">
        <v>1199</v>
      </c>
      <c r="Q342" s="8">
        <v>112002</v>
      </c>
      <c r="R342" t="s">
        <v>1200</v>
      </c>
      <c r="S342" s="8">
        <v>294405</v>
      </c>
    </row>
    <row r="343" spans="9:19" x14ac:dyDescent="0.35">
      <c r="I343" t="s">
        <v>1087</v>
      </c>
      <c r="J343" t="s">
        <v>1088</v>
      </c>
      <c r="K343" s="8">
        <v>9771</v>
      </c>
      <c r="L343" t="s">
        <v>1089</v>
      </c>
      <c r="M343" s="8">
        <v>16979</v>
      </c>
      <c r="N343" t="s">
        <v>1163</v>
      </c>
      <c r="O343" s="8">
        <v>17312</v>
      </c>
      <c r="P343" t="s">
        <v>1168</v>
      </c>
      <c r="Q343" s="8">
        <v>112005</v>
      </c>
      <c r="R343" t="s">
        <v>1173</v>
      </c>
      <c r="S343" s="8">
        <v>355897</v>
      </c>
    </row>
    <row r="344" spans="9:19" x14ac:dyDescent="0.35">
      <c r="I344" t="s">
        <v>1087</v>
      </c>
      <c r="J344" t="s">
        <v>1088</v>
      </c>
      <c r="K344" s="8">
        <v>9771</v>
      </c>
      <c r="L344" t="s">
        <v>1089</v>
      </c>
      <c r="M344" s="8">
        <v>16979</v>
      </c>
      <c r="N344" t="s">
        <v>1163</v>
      </c>
      <c r="O344" s="8">
        <v>17312</v>
      </c>
      <c r="P344" t="s">
        <v>1201</v>
      </c>
      <c r="Q344" s="8">
        <v>183564</v>
      </c>
      <c r="R344" t="s">
        <v>1202</v>
      </c>
      <c r="S344" s="8">
        <v>11099222</v>
      </c>
    </row>
    <row r="345" spans="9:19" x14ac:dyDescent="0.35">
      <c r="I345" t="s">
        <v>1087</v>
      </c>
      <c r="J345" t="s">
        <v>1088</v>
      </c>
      <c r="K345" s="8">
        <v>9771</v>
      </c>
      <c r="L345" t="s">
        <v>1089</v>
      </c>
      <c r="M345" s="8">
        <v>16979</v>
      </c>
      <c r="N345" t="s">
        <v>1163</v>
      </c>
      <c r="O345" s="8">
        <v>17312</v>
      </c>
      <c r="P345" t="s">
        <v>1172</v>
      </c>
      <c r="Q345" s="8">
        <v>112013</v>
      </c>
      <c r="R345" t="s">
        <v>1159</v>
      </c>
      <c r="S345" s="8">
        <v>294389</v>
      </c>
    </row>
    <row r="346" spans="9:19" x14ac:dyDescent="0.35">
      <c r="I346" t="s">
        <v>1087</v>
      </c>
      <c r="J346" t="s">
        <v>1088</v>
      </c>
      <c r="K346" s="8">
        <v>9771</v>
      </c>
      <c r="L346" t="s">
        <v>1089</v>
      </c>
      <c r="M346" s="8">
        <v>16979</v>
      </c>
      <c r="N346" t="s">
        <v>1163</v>
      </c>
      <c r="O346" s="8">
        <v>17312</v>
      </c>
      <c r="P346" t="s">
        <v>1203</v>
      </c>
      <c r="Q346" s="8">
        <v>112007</v>
      </c>
      <c r="R346" t="s">
        <v>1204</v>
      </c>
      <c r="S346" s="8">
        <v>11013635</v>
      </c>
    </row>
    <row r="347" spans="9:19" x14ac:dyDescent="0.35">
      <c r="I347" t="s">
        <v>1087</v>
      </c>
      <c r="J347" t="s">
        <v>1088</v>
      </c>
      <c r="K347" s="8">
        <v>9771</v>
      </c>
      <c r="L347" t="s">
        <v>1089</v>
      </c>
      <c r="M347" s="8">
        <v>16979</v>
      </c>
      <c r="N347" t="s">
        <v>1163</v>
      </c>
      <c r="O347" s="8">
        <v>17312</v>
      </c>
      <c r="P347" t="s">
        <v>1168</v>
      </c>
      <c r="Q347" s="8">
        <v>112005</v>
      </c>
      <c r="R347" t="s">
        <v>1173</v>
      </c>
      <c r="S347" s="8">
        <v>10078445</v>
      </c>
    </row>
    <row r="348" spans="9:19" x14ac:dyDescent="0.35">
      <c r="I348" t="s">
        <v>1087</v>
      </c>
      <c r="J348" t="s">
        <v>1088</v>
      </c>
      <c r="K348" s="8">
        <v>9771</v>
      </c>
      <c r="L348" t="s">
        <v>1089</v>
      </c>
      <c r="M348" s="8">
        <v>16979</v>
      </c>
      <c r="N348" t="s">
        <v>1163</v>
      </c>
      <c r="O348" s="8">
        <v>17312</v>
      </c>
      <c r="P348" t="s">
        <v>1205</v>
      </c>
      <c r="Q348" s="8">
        <v>127538</v>
      </c>
      <c r="R348" t="s">
        <v>1206</v>
      </c>
      <c r="S348" s="8">
        <v>340836</v>
      </c>
    </row>
    <row r="349" spans="9:19" x14ac:dyDescent="0.35">
      <c r="I349" t="s">
        <v>1087</v>
      </c>
      <c r="J349" t="s">
        <v>1088</v>
      </c>
      <c r="K349" s="8">
        <v>9771</v>
      </c>
      <c r="L349" t="s">
        <v>1089</v>
      </c>
      <c r="M349" s="8">
        <v>16979</v>
      </c>
      <c r="N349" t="s">
        <v>1163</v>
      </c>
      <c r="O349" s="8">
        <v>17312</v>
      </c>
      <c r="P349" t="s">
        <v>1168</v>
      </c>
      <c r="Q349" s="8">
        <v>112005</v>
      </c>
      <c r="R349" t="s">
        <v>1173</v>
      </c>
      <c r="S349" s="8">
        <v>99094550</v>
      </c>
    </row>
    <row r="350" spans="9:19" x14ac:dyDescent="0.35">
      <c r="I350" t="s">
        <v>1087</v>
      </c>
      <c r="J350" t="s">
        <v>1088</v>
      </c>
      <c r="K350" s="8">
        <v>9771</v>
      </c>
      <c r="L350" t="s">
        <v>1089</v>
      </c>
      <c r="M350" s="8">
        <v>16979</v>
      </c>
      <c r="N350" t="s">
        <v>1163</v>
      </c>
      <c r="O350" s="8">
        <v>17312</v>
      </c>
      <c r="P350" t="s">
        <v>1168</v>
      </c>
      <c r="Q350" s="8">
        <v>112005</v>
      </c>
      <c r="R350" t="s">
        <v>1173</v>
      </c>
      <c r="S350" s="8">
        <v>99079511</v>
      </c>
    </row>
    <row r="351" spans="9:19" x14ac:dyDescent="0.35">
      <c r="I351" t="s">
        <v>1087</v>
      </c>
      <c r="J351" t="s">
        <v>1088</v>
      </c>
      <c r="K351" s="8">
        <v>9771</v>
      </c>
      <c r="L351" t="s">
        <v>1089</v>
      </c>
      <c r="M351" s="8">
        <v>16979</v>
      </c>
      <c r="N351" t="s">
        <v>1163</v>
      </c>
      <c r="O351" s="8">
        <v>17312</v>
      </c>
      <c r="P351" t="s">
        <v>1170</v>
      </c>
      <c r="Q351" s="8">
        <v>137209</v>
      </c>
      <c r="R351" t="s">
        <v>1165</v>
      </c>
      <c r="S351" s="8">
        <v>10105076</v>
      </c>
    </row>
    <row r="352" spans="9:19" x14ac:dyDescent="0.35">
      <c r="I352" t="s">
        <v>1087</v>
      </c>
      <c r="J352" t="s">
        <v>1088</v>
      </c>
      <c r="K352" s="8">
        <v>9771</v>
      </c>
      <c r="L352" t="s">
        <v>1089</v>
      </c>
      <c r="M352" s="8">
        <v>16979</v>
      </c>
      <c r="N352" t="s">
        <v>1163</v>
      </c>
      <c r="O352" s="8">
        <v>17312</v>
      </c>
      <c r="P352" t="s">
        <v>1207</v>
      </c>
      <c r="Q352" s="8">
        <v>116615</v>
      </c>
      <c r="R352" t="s">
        <v>1208</v>
      </c>
      <c r="S352" s="8">
        <v>310521</v>
      </c>
    </row>
    <row r="353" spans="9:19" x14ac:dyDescent="0.35">
      <c r="I353" t="s">
        <v>1087</v>
      </c>
      <c r="J353" t="s">
        <v>1088</v>
      </c>
      <c r="K353" s="8">
        <v>9771</v>
      </c>
      <c r="L353" t="s">
        <v>1089</v>
      </c>
      <c r="M353" s="8">
        <v>16979</v>
      </c>
      <c r="N353" t="s">
        <v>1163</v>
      </c>
      <c r="O353" s="8">
        <v>17312</v>
      </c>
      <c r="P353" t="s">
        <v>1183</v>
      </c>
      <c r="Q353" s="8">
        <v>111974</v>
      </c>
      <c r="R353" t="s">
        <v>1180</v>
      </c>
      <c r="S353" s="8">
        <v>10350928</v>
      </c>
    </row>
    <row r="354" spans="9:19" x14ac:dyDescent="0.35">
      <c r="I354" t="s">
        <v>1087</v>
      </c>
      <c r="J354" t="s">
        <v>1088</v>
      </c>
      <c r="K354" s="8">
        <v>9771</v>
      </c>
      <c r="L354" t="s">
        <v>1089</v>
      </c>
      <c r="M354" s="8">
        <v>16979</v>
      </c>
      <c r="N354" t="s">
        <v>1163</v>
      </c>
      <c r="O354" s="8">
        <v>17312</v>
      </c>
      <c r="P354" t="s">
        <v>1168</v>
      </c>
      <c r="Q354" s="8">
        <v>112005</v>
      </c>
      <c r="R354" t="s">
        <v>1173</v>
      </c>
      <c r="S354" s="8">
        <v>11087690</v>
      </c>
    </row>
    <row r="355" spans="9:19" x14ac:dyDescent="0.35">
      <c r="I355" t="s">
        <v>1087</v>
      </c>
      <c r="J355" t="s">
        <v>1088</v>
      </c>
      <c r="K355" s="8">
        <v>9771</v>
      </c>
      <c r="L355" t="s">
        <v>1089</v>
      </c>
      <c r="M355" s="8">
        <v>16979</v>
      </c>
      <c r="N355" t="s">
        <v>1163</v>
      </c>
      <c r="O355" s="8">
        <v>17312</v>
      </c>
      <c r="P355" t="s">
        <v>1209</v>
      </c>
      <c r="Q355" s="8">
        <v>516079</v>
      </c>
      <c r="R355" t="s">
        <v>1210</v>
      </c>
      <c r="S355" s="8">
        <v>294401</v>
      </c>
    </row>
    <row r="356" spans="9:19" x14ac:dyDescent="0.35">
      <c r="I356" t="s">
        <v>1087</v>
      </c>
      <c r="J356" t="s">
        <v>1088</v>
      </c>
      <c r="K356" s="8">
        <v>9771</v>
      </c>
      <c r="L356" t="s">
        <v>1089</v>
      </c>
      <c r="M356" s="8">
        <v>16979</v>
      </c>
      <c r="N356" t="s">
        <v>1163</v>
      </c>
      <c r="O356" s="8">
        <v>17312</v>
      </c>
      <c r="P356" t="s">
        <v>1211</v>
      </c>
      <c r="Q356" s="8">
        <v>394889</v>
      </c>
      <c r="R356" t="s">
        <v>964</v>
      </c>
      <c r="S356" s="8">
        <v>294390</v>
      </c>
    </row>
    <row r="357" spans="9:19" x14ac:dyDescent="0.35">
      <c r="I357" t="s">
        <v>1087</v>
      </c>
      <c r="J357" t="s">
        <v>1088</v>
      </c>
      <c r="K357" s="8">
        <v>9771</v>
      </c>
      <c r="L357" t="s">
        <v>1089</v>
      </c>
      <c r="M357" s="8">
        <v>16979</v>
      </c>
      <c r="N357" t="s">
        <v>1163</v>
      </c>
      <c r="O357" s="8">
        <v>17312</v>
      </c>
      <c r="P357" t="s">
        <v>1212</v>
      </c>
      <c r="Q357" s="8">
        <v>112030</v>
      </c>
      <c r="R357" t="s">
        <v>1177</v>
      </c>
      <c r="S357" s="8">
        <v>294384</v>
      </c>
    </row>
    <row r="358" spans="9:19" x14ac:dyDescent="0.35">
      <c r="I358" t="s">
        <v>1213</v>
      </c>
      <c r="J358" t="s">
        <v>323</v>
      </c>
      <c r="K358" s="8">
        <v>13066</v>
      </c>
      <c r="L358" t="s">
        <v>1214</v>
      </c>
      <c r="M358" s="8">
        <v>25519</v>
      </c>
      <c r="N358" t="s">
        <v>1215</v>
      </c>
      <c r="O358" s="8">
        <v>26803</v>
      </c>
      <c r="P358" t="s">
        <v>1216</v>
      </c>
      <c r="Q358" s="8">
        <v>842145</v>
      </c>
      <c r="R358" t="s">
        <v>1217</v>
      </c>
      <c r="S358" s="8">
        <v>4026477</v>
      </c>
    </row>
    <row r="359" spans="9:19" x14ac:dyDescent="0.35">
      <c r="I359" t="s">
        <v>1213</v>
      </c>
      <c r="J359" t="s">
        <v>323</v>
      </c>
      <c r="K359" s="8">
        <v>13066</v>
      </c>
      <c r="L359" t="s">
        <v>1214</v>
      </c>
      <c r="M359" s="8">
        <v>25519</v>
      </c>
      <c r="N359" t="s">
        <v>1215</v>
      </c>
      <c r="O359" s="8">
        <v>26803</v>
      </c>
      <c r="P359" t="s">
        <v>1218</v>
      </c>
      <c r="Q359" s="8">
        <v>861848</v>
      </c>
      <c r="R359" t="s">
        <v>1219</v>
      </c>
      <c r="S359" s="8">
        <v>4088362</v>
      </c>
    </row>
    <row r="360" spans="9:19" x14ac:dyDescent="0.35">
      <c r="I360" t="s">
        <v>1213</v>
      </c>
      <c r="J360" t="s">
        <v>323</v>
      </c>
      <c r="K360" s="8">
        <v>13066</v>
      </c>
      <c r="L360" t="s">
        <v>1214</v>
      </c>
      <c r="M360" s="8">
        <v>25519</v>
      </c>
      <c r="N360" t="s">
        <v>1215</v>
      </c>
      <c r="O360" s="8">
        <v>26803</v>
      </c>
      <c r="P360" t="s">
        <v>1220</v>
      </c>
      <c r="Q360" s="8">
        <v>859314</v>
      </c>
      <c r="R360" t="s">
        <v>1221</v>
      </c>
      <c r="S360" s="8">
        <v>4120930</v>
      </c>
    </row>
    <row r="361" spans="9:19" x14ac:dyDescent="0.35">
      <c r="I361" t="s">
        <v>1222</v>
      </c>
      <c r="J361" t="s">
        <v>1223</v>
      </c>
      <c r="K361" s="8">
        <v>24782</v>
      </c>
      <c r="L361" t="s">
        <v>1224</v>
      </c>
      <c r="M361" s="8">
        <v>26748</v>
      </c>
      <c r="N361" t="s">
        <v>1225</v>
      </c>
      <c r="O361" s="8">
        <v>17594</v>
      </c>
      <c r="P361" t="s">
        <v>1226</v>
      </c>
      <c r="Q361" s="8">
        <v>73279</v>
      </c>
      <c r="R361" t="s">
        <v>1227</v>
      </c>
      <c r="S361" s="8">
        <v>217608</v>
      </c>
    </row>
    <row r="362" spans="9:19" x14ac:dyDescent="0.35">
      <c r="I362" t="s">
        <v>1222</v>
      </c>
      <c r="J362" t="s">
        <v>1223</v>
      </c>
      <c r="K362" s="8">
        <v>24782</v>
      </c>
      <c r="L362" t="s">
        <v>1224</v>
      </c>
      <c r="M362" s="8">
        <v>26748</v>
      </c>
      <c r="N362" t="s">
        <v>1228</v>
      </c>
      <c r="O362" s="8">
        <v>27666</v>
      </c>
      <c r="P362" t="s">
        <v>1229</v>
      </c>
      <c r="Q362" s="8">
        <v>455273</v>
      </c>
      <c r="R362" t="s">
        <v>1230</v>
      </c>
      <c r="S362" s="8">
        <v>99091414</v>
      </c>
    </row>
    <row r="363" spans="9:19" x14ac:dyDescent="0.35">
      <c r="I363" t="s">
        <v>559</v>
      </c>
      <c r="J363" t="s">
        <v>560</v>
      </c>
      <c r="K363" s="8">
        <v>13900</v>
      </c>
      <c r="L363" t="s">
        <v>1231</v>
      </c>
      <c r="M363" s="8">
        <v>13048</v>
      </c>
      <c r="N363" t="s">
        <v>1232</v>
      </c>
      <c r="O363" s="8">
        <v>10375</v>
      </c>
      <c r="P363" t="s">
        <v>1192</v>
      </c>
      <c r="Q363" s="8">
        <v>85113</v>
      </c>
      <c r="R363" t="s">
        <v>1233</v>
      </c>
      <c r="S363" s="8">
        <v>294371</v>
      </c>
    </row>
    <row r="364" spans="9:19" x14ac:dyDescent="0.35">
      <c r="I364" t="s">
        <v>559</v>
      </c>
      <c r="J364" t="s">
        <v>560</v>
      </c>
      <c r="K364" s="8">
        <v>13900</v>
      </c>
      <c r="L364" t="s">
        <v>1231</v>
      </c>
      <c r="M364" s="8">
        <v>13048</v>
      </c>
      <c r="N364" t="s">
        <v>1232</v>
      </c>
      <c r="O364" s="8">
        <v>10375</v>
      </c>
      <c r="P364" t="s">
        <v>1234</v>
      </c>
      <c r="Q364" s="8">
        <v>85100</v>
      </c>
      <c r="R364" t="s">
        <v>1235</v>
      </c>
      <c r="S364" s="8">
        <v>11045765</v>
      </c>
    </row>
    <row r="365" spans="9:19" x14ac:dyDescent="0.35">
      <c r="I365" t="s">
        <v>559</v>
      </c>
      <c r="J365" t="s">
        <v>560</v>
      </c>
      <c r="K365" s="8">
        <v>13900</v>
      </c>
      <c r="L365" t="s">
        <v>1231</v>
      </c>
      <c r="M365" s="8">
        <v>13048</v>
      </c>
      <c r="N365" t="s">
        <v>1232</v>
      </c>
      <c r="O365" s="8">
        <v>10375</v>
      </c>
      <c r="P365" t="s">
        <v>1236</v>
      </c>
      <c r="Q365" s="8">
        <v>85100</v>
      </c>
      <c r="R365" t="s">
        <v>1235</v>
      </c>
      <c r="S365" s="8">
        <v>35363</v>
      </c>
    </row>
    <row r="366" spans="9:19" x14ac:dyDescent="0.35">
      <c r="I366" t="s">
        <v>559</v>
      </c>
      <c r="J366" t="s">
        <v>560</v>
      </c>
      <c r="K366" s="8">
        <v>13900</v>
      </c>
      <c r="L366" t="s">
        <v>1231</v>
      </c>
      <c r="M366" s="8">
        <v>13048</v>
      </c>
      <c r="N366" t="s">
        <v>1232</v>
      </c>
      <c r="O366" s="8">
        <v>10375</v>
      </c>
      <c r="P366" t="s">
        <v>1237</v>
      </c>
      <c r="Q366" s="8">
        <v>85100</v>
      </c>
      <c r="R366" t="s">
        <v>1235</v>
      </c>
      <c r="S366" s="8">
        <v>10345376</v>
      </c>
    </row>
    <row r="367" spans="9:19" x14ac:dyDescent="0.35">
      <c r="I367" t="s">
        <v>559</v>
      </c>
      <c r="J367" t="s">
        <v>560</v>
      </c>
      <c r="K367" s="8">
        <v>13900</v>
      </c>
      <c r="L367" t="s">
        <v>1231</v>
      </c>
      <c r="M367" s="8">
        <v>13048</v>
      </c>
      <c r="N367" t="s">
        <v>1232</v>
      </c>
      <c r="O367" s="8">
        <v>10375</v>
      </c>
      <c r="P367" t="s">
        <v>1237</v>
      </c>
      <c r="Q367" s="8">
        <v>85100</v>
      </c>
      <c r="R367" t="s">
        <v>1235</v>
      </c>
      <c r="S367" s="8">
        <v>10078014</v>
      </c>
    </row>
    <row r="368" spans="9:19" x14ac:dyDescent="0.35">
      <c r="I368" t="s">
        <v>559</v>
      </c>
      <c r="J368" t="s">
        <v>560</v>
      </c>
      <c r="K368" s="8">
        <v>13900</v>
      </c>
      <c r="L368" t="s">
        <v>1231</v>
      </c>
      <c r="M368" s="8">
        <v>13048</v>
      </c>
      <c r="N368" t="s">
        <v>1232</v>
      </c>
      <c r="O368" s="8">
        <v>10375</v>
      </c>
      <c r="P368" t="s">
        <v>1237</v>
      </c>
      <c r="Q368" s="8">
        <v>85100</v>
      </c>
      <c r="R368" t="s">
        <v>1235</v>
      </c>
      <c r="S368" s="8">
        <v>11034446</v>
      </c>
    </row>
    <row r="369" spans="9:19" x14ac:dyDescent="0.35">
      <c r="I369" t="s">
        <v>559</v>
      </c>
      <c r="J369" t="s">
        <v>560</v>
      </c>
      <c r="K369" s="8">
        <v>13900</v>
      </c>
      <c r="L369" t="s">
        <v>1231</v>
      </c>
      <c r="M369" s="8">
        <v>13048</v>
      </c>
      <c r="N369" t="s">
        <v>1232</v>
      </c>
      <c r="O369" s="8">
        <v>10375</v>
      </c>
      <c r="P369" t="s">
        <v>1237</v>
      </c>
      <c r="Q369" s="8">
        <v>85100</v>
      </c>
      <c r="R369" t="s">
        <v>1235</v>
      </c>
      <c r="S369" s="8">
        <v>10071899</v>
      </c>
    </row>
    <row r="370" spans="9:19" x14ac:dyDescent="0.35">
      <c r="I370" t="s">
        <v>559</v>
      </c>
      <c r="J370" t="s">
        <v>560</v>
      </c>
      <c r="K370" s="8">
        <v>13900</v>
      </c>
      <c r="L370" t="s">
        <v>1231</v>
      </c>
      <c r="M370" s="8">
        <v>13048</v>
      </c>
      <c r="N370" t="s">
        <v>1238</v>
      </c>
      <c r="O370" s="8">
        <v>17120</v>
      </c>
      <c r="P370" t="s">
        <v>1239</v>
      </c>
      <c r="Q370" s="8">
        <v>133200</v>
      </c>
      <c r="R370" t="s">
        <v>1240</v>
      </c>
      <c r="S370" s="8">
        <v>10245912</v>
      </c>
    </row>
    <row r="371" spans="9:19" x14ac:dyDescent="0.35">
      <c r="I371" t="s">
        <v>559</v>
      </c>
      <c r="J371" t="s">
        <v>560</v>
      </c>
      <c r="K371" s="8">
        <v>13900</v>
      </c>
      <c r="L371" t="s">
        <v>1231</v>
      </c>
      <c r="M371" s="8">
        <v>13048</v>
      </c>
      <c r="N371" t="s">
        <v>1238</v>
      </c>
      <c r="O371" s="8">
        <v>17120</v>
      </c>
      <c r="P371" t="s">
        <v>1241</v>
      </c>
      <c r="Q371" s="8">
        <v>136442</v>
      </c>
      <c r="R371" t="s">
        <v>1242</v>
      </c>
      <c r="S371" s="8">
        <v>294409</v>
      </c>
    </row>
    <row r="372" spans="9:19" x14ac:dyDescent="0.35">
      <c r="I372" t="s">
        <v>559</v>
      </c>
      <c r="J372" t="s">
        <v>560</v>
      </c>
      <c r="K372" s="8">
        <v>13900</v>
      </c>
      <c r="L372" t="s">
        <v>1231</v>
      </c>
      <c r="M372" s="8">
        <v>13048</v>
      </c>
      <c r="N372" t="s">
        <v>1238</v>
      </c>
      <c r="O372" s="8">
        <v>17120</v>
      </c>
      <c r="P372" t="s">
        <v>1241</v>
      </c>
      <c r="Q372" s="8">
        <v>136442</v>
      </c>
      <c r="R372" t="s">
        <v>1242</v>
      </c>
      <c r="S372" s="8">
        <v>4107864</v>
      </c>
    </row>
    <row r="373" spans="9:19" x14ac:dyDescent="0.35">
      <c r="I373" t="s">
        <v>559</v>
      </c>
      <c r="J373" t="s">
        <v>560</v>
      </c>
      <c r="K373" s="8">
        <v>13900</v>
      </c>
      <c r="L373" t="s">
        <v>1231</v>
      </c>
      <c r="M373" s="8">
        <v>13048</v>
      </c>
      <c r="N373" t="s">
        <v>1238</v>
      </c>
      <c r="O373" s="8">
        <v>17120</v>
      </c>
      <c r="P373" t="s">
        <v>1243</v>
      </c>
      <c r="Q373" s="8">
        <v>154273</v>
      </c>
      <c r="R373" t="s">
        <v>888</v>
      </c>
      <c r="S373" s="8">
        <v>371364</v>
      </c>
    </row>
    <row r="374" spans="9:19" x14ac:dyDescent="0.35">
      <c r="I374" t="s">
        <v>559</v>
      </c>
      <c r="J374" t="s">
        <v>560</v>
      </c>
      <c r="K374" s="8">
        <v>13900</v>
      </c>
      <c r="L374" t="s">
        <v>1231</v>
      </c>
      <c r="M374" s="8">
        <v>13048</v>
      </c>
      <c r="N374" t="s">
        <v>1238</v>
      </c>
      <c r="O374" s="8">
        <v>17120</v>
      </c>
      <c r="P374" t="s">
        <v>1244</v>
      </c>
      <c r="Q374" s="8">
        <v>66979</v>
      </c>
      <c r="R374" t="s">
        <v>1245</v>
      </c>
      <c r="S374" s="8">
        <v>248865</v>
      </c>
    </row>
    <row r="375" spans="9:19" x14ac:dyDescent="0.35">
      <c r="I375" t="s">
        <v>559</v>
      </c>
      <c r="J375" t="s">
        <v>560</v>
      </c>
      <c r="K375" s="8">
        <v>13900</v>
      </c>
      <c r="L375" t="s">
        <v>1231</v>
      </c>
      <c r="M375" s="8">
        <v>13048</v>
      </c>
      <c r="N375" t="s">
        <v>1238</v>
      </c>
      <c r="O375" s="8">
        <v>17120</v>
      </c>
      <c r="P375" t="s">
        <v>1244</v>
      </c>
      <c r="Q375" s="8">
        <v>66979</v>
      </c>
      <c r="R375" t="s">
        <v>1246</v>
      </c>
      <c r="S375" s="8">
        <v>99206646</v>
      </c>
    </row>
    <row r="376" spans="9:19" x14ac:dyDescent="0.35">
      <c r="I376" t="s">
        <v>559</v>
      </c>
      <c r="J376" t="s">
        <v>560</v>
      </c>
      <c r="K376" s="8">
        <v>13900</v>
      </c>
      <c r="L376" t="s">
        <v>1231</v>
      </c>
      <c r="M376" s="8">
        <v>13048</v>
      </c>
      <c r="N376" t="s">
        <v>1238</v>
      </c>
      <c r="O376" s="8">
        <v>17120</v>
      </c>
      <c r="P376" t="s">
        <v>1247</v>
      </c>
      <c r="Q376" s="8">
        <v>154271</v>
      </c>
      <c r="R376" t="s">
        <v>1248</v>
      </c>
      <c r="S376" s="8">
        <v>10077911</v>
      </c>
    </row>
    <row r="377" spans="9:19" x14ac:dyDescent="0.35">
      <c r="I377" t="s">
        <v>559</v>
      </c>
      <c r="J377" t="s">
        <v>560</v>
      </c>
      <c r="K377" s="8">
        <v>13900</v>
      </c>
      <c r="L377" t="s">
        <v>1231</v>
      </c>
      <c r="M377" s="8">
        <v>13048</v>
      </c>
      <c r="N377" t="s">
        <v>1249</v>
      </c>
      <c r="O377" s="8">
        <v>17122</v>
      </c>
      <c r="P377" t="s">
        <v>1250</v>
      </c>
      <c r="Q377" s="8">
        <v>154349</v>
      </c>
      <c r="R377" t="s">
        <v>1251</v>
      </c>
      <c r="S377" s="8">
        <v>209150</v>
      </c>
    </row>
    <row r="378" spans="9:19" x14ac:dyDescent="0.35">
      <c r="I378" t="s">
        <v>559</v>
      </c>
      <c r="J378" t="s">
        <v>560</v>
      </c>
      <c r="K378" s="8">
        <v>13900</v>
      </c>
      <c r="L378" t="s">
        <v>1231</v>
      </c>
      <c r="M378" s="8">
        <v>13048</v>
      </c>
      <c r="N378" t="s">
        <v>1249</v>
      </c>
      <c r="O378" s="8">
        <v>17122</v>
      </c>
      <c r="P378" t="s">
        <v>1252</v>
      </c>
      <c r="Q378" s="8">
        <v>154353</v>
      </c>
      <c r="R378" t="s">
        <v>1253</v>
      </c>
      <c r="S378" s="8">
        <v>10001127</v>
      </c>
    </row>
    <row r="379" spans="9:19" x14ac:dyDescent="0.35">
      <c r="I379" t="s">
        <v>559</v>
      </c>
      <c r="J379" t="s">
        <v>560</v>
      </c>
      <c r="K379" s="8">
        <v>13900</v>
      </c>
      <c r="L379" t="s">
        <v>1231</v>
      </c>
      <c r="M379" s="8">
        <v>13048</v>
      </c>
      <c r="N379" t="s">
        <v>1249</v>
      </c>
      <c r="O379" s="8">
        <v>17122</v>
      </c>
      <c r="P379" t="s">
        <v>1252</v>
      </c>
      <c r="Q379" s="8">
        <v>154353</v>
      </c>
      <c r="R379" t="s">
        <v>1253</v>
      </c>
      <c r="S379" s="8">
        <v>99188086</v>
      </c>
    </row>
    <row r="380" spans="9:19" x14ac:dyDescent="0.35">
      <c r="I380" t="s">
        <v>559</v>
      </c>
      <c r="J380" t="s">
        <v>560</v>
      </c>
      <c r="K380" s="8">
        <v>13900</v>
      </c>
      <c r="L380" t="s">
        <v>1231</v>
      </c>
      <c r="M380" s="8">
        <v>13048</v>
      </c>
      <c r="N380" t="s">
        <v>1249</v>
      </c>
      <c r="O380" s="8">
        <v>17122</v>
      </c>
      <c r="P380" t="s">
        <v>1254</v>
      </c>
      <c r="Q380" s="8">
        <v>154351</v>
      </c>
      <c r="R380" t="s">
        <v>1255</v>
      </c>
      <c r="S380" s="8">
        <v>10255389</v>
      </c>
    </row>
    <row r="381" spans="9:19" x14ac:dyDescent="0.35">
      <c r="I381" t="s">
        <v>559</v>
      </c>
      <c r="J381" t="s">
        <v>560</v>
      </c>
      <c r="K381" s="8">
        <v>13900</v>
      </c>
      <c r="L381" t="s">
        <v>1231</v>
      </c>
      <c r="M381" s="8">
        <v>13048</v>
      </c>
      <c r="N381" t="s">
        <v>1249</v>
      </c>
      <c r="O381" s="8">
        <v>17122</v>
      </c>
      <c r="P381" t="s">
        <v>1250</v>
      </c>
      <c r="Q381" s="8">
        <v>154349</v>
      </c>
      <c r="R381" t="s">
        <v>1251</v>
      </c>
      <c r="S381" s="8">
        <v>99090905</v>
      </c>
    </row>
    <row r="382" spans="9:19" x14ac:dyDescent="0.35">
      <c r="I382" t="s">
        <v>559</v>
      </c>
      <c r="J382" t="s">
        <v>560</v>
      </c>
      <c r="K382" s="8">
        <v>13900</v>
      </c>
      <c r="L382" t="s">
        <v>1231</v>
      </c>
      <c r="M382" s="8">
        <v>13048</v>
      </c>
      <c r="N382" t="s">
        <v>1249</v>
      </c>
      <c r="O382" s="8">
        <v>17122</v>
      </c>
      <c r="P382" t="s">
        <v>1252</v>
      </c>
      <c r="Q382" s="8">
        <v>154353</v>
      </c>
      <c r="R382" t="s">
        <v>1253</v>
      </c>
      <c r="S382" s="8">
        <v>10077861</v>
      </c>
    </row>
    <row r="383" spans="9:19" x14ac:dyDescent="0.35">
      <c r="I383" t="s">
        <v>1213</v>
      </c>
      <c r="J383" t="s">
        <v>323</v>
      </c>
      <c r="K383" s="8">
        <v>13066</v>
      </c>
      <c r="L383" t="s">
        <v>1256</v>
      </c>
      <c r="M383" s="8">
        <v>25618</v>
      </c>
      <c r="N383" t="s">
        <v>1257</v>
      </c>
      <c r="O383" s="8">
        <v>26813</v>
      </c>
      <c r="P383" t="s">
        <v>1258</v>
      </c>
      <c r="Q383" s="8">
        <v>844158</v>
      </c>
      <c r="R383" t="s">
        <v>1086</v>
      </c>
      <c r="S383" s="8">
        <v>4107972</v>
      </c>
    </row>
    <row r="384" spans="9:19" x14ac:dyDescent="0.35">
      <c r="I384" t="s">
        <v>1213</v>
      </c>
      <c r="J384" t="s">
        <v>323</v>
      </c>
      <c r="K384" s="8">
        <v>13066</v>
      </c>
      <c r="L384" t="s">
        <v>1256</v>
      </c>
      <c r="M384" s="8">
        <v>25618</v>
      </c>
      <c r="N384" t="s">
        <v>1257</v>
      </c>
      <c r="O384" s="8">
        <v>26813</v>
      </c>
      <c r="P384" t="s">
        <v>1259</v>
      </c>
      <c r="Q384" s="8">
        <v>842666</v>
      </c>
      <c r="R384" t="s">
        <v>1260</v>
      </c>
      <c r="S384" s="8">
        <v>4022645</v>
      </c>
    </row>
    <row r="385" spans="9:19" x14ac:dyDescent="0.35">
      <c r="I385" t="s">
        <v>1213</v>
      </c>
      <c r="J385" t="s">
        <v>323</v>
      </c>
      <c r="K385" s="8">
        <v>13066</v>
      </c>
      <c r="L385" t="s">
        <v>1256</v>
      </c>
      <c r="M385" s="8">
        <v>25618</v>
      </c>
      <c r="N385" t="s">
        <v>1257</v>
      </c>
      <c r="O385" s="8">
        <v>26813</v>
      </c>
      <c r="P385" t="s">
        <v>1261</v>
      </c>
      <c r="Q385" s="8">
        <v>844158</v>
      </c>
      <c r="R385" t="s">
        <v>1086</v>
      </c>
      <c r="S385" s="8">
        <v>4075358</v>
      </c>
    </row>
    <row r="386" spans="9:19" x14ac:dyDescent="0.35">
      <c r="I386" t="s">
        <v>1213</v>
      </c>
      <c r="J386" t="s">
        <v>323</v>
      </c>
      <c r="K386" s="8">
        <v>13066</v>
      </c>
      <c r="L386" t="s">
        <v>1256</v>
      </c>
      <c r="M386" s="8">
        <v>25618</v>
      </c>
      <c r="N386" t="s">
        <v>1257</v>
      </c>
      <c r="O386" s="8">
        <v>26813</v>
      </c>
      <c r="P386" t="s">
        <v>1262</v>
      </c>
      <c r="Q386" s="8">
        <v>843317</v>
      </c>
      <c r="R386" t="s">
        <v>1263</v>
      </c>
      <c r="S386" s="8">
        <v>4071804</v>
      </c>
    </row>
    <row r="387" spans="9:19" x14ac:dyDescent="0.35">
      <c r="I387" t="s">
        <v>1213</v>
      </c>
      <c r="J387" t="s">
        <v>323</v>
      </c>
      <c r="K387" s="8">
        <v>13066</v>
      </c>
      <c r="L387" t="s">
        <v>1256</v>
      </c>
      <c r="M387" s="8">
        <v>25618</v>
      </c>
      <c r="N387" t="s">
        <v>1257</v>
      </c>
      <c r="O387" s="8">
        <v>26813</v>
      </c>
      <c r="P387" t="s">
        <v>968</v>
      </c>
      <c r="Q387" s="8">
        <v>858943</v>
      </c>
      <c r="R387" t="s">
        <v>1264</v>
      </c>
      <c r="S387" s="8">
        <v>4057096</v>
      </c>
    </row>
    <row r="388" spans="9:19" x14ac:dyDescent="0.35">
      <c r="I388" t="s">
        <v>559</v>
      </c>
      <c r="J388" t="s">
        <v>560</v>
      </c>
      <c r="K388" s="8">
        <v>13900</v>
      </c>
      <c r="L388" t="s">
        <v>411</v>
      </c>
      <c r="M388" s="8">
        <v>16983</v>
      </c>
      <c r="N388" t="s">
        <v>1265</v>
      </c>
      <c r="O388" s="8">
        <v>17445</v>
      </c>
      <c r="P388" t="s">
        <v>1266</v>
      </c>
      <c r="Q388" s="8">
        <v>133482</v>
      </c>
      <c r="R388" t="s">
        <v>1267</v>
      </c>
      <c r="S388" s="8">
        <v>10173697</v>
      </c>
    </row>
    <row r="389" spans="9:19" x14ac:dyDescent="0.35">
      <c r="I389" t="s">
        <v>559</v>
      </c>
      <c r="J389" t="s">
        <v>560</v>
      </c>
      <c r="K389" s="8">
        <v>13900</v>
      </c>
      <c r="L389" t="s">
        <v>411</v>
      </c>
      <c r="M389" s="8">
        <v>16983</v>
      </c>
      <c r="N389" t="s">
        <v>1268</v>
      </c>
      <c r="O389" s="8">
        <v>17444</v>
      </c>
      <c r="P389" t="s">
        <v>1269</v>
      </c>
      <c r="Q389" s="8">
        <v>133675</v>
      </c>
      <c r="R389" t="s">
        <v>1270</v>
      </c>
      <c r="S389" s="8">
        <v>99179551</v>
      </c>
    </row>
    <row r="390" spans="9:19" x14ac:dyDescent="0.35">
      <c r="I390" t="s">
        <v>559</v>
      </c>
      <c r="J390" t="s">
        <v>560</v>
      </c>
      <c r="K390" s="8">
        <v>13900</v>
      </c>
      <c r="L390" t="s">
        <v>411</v>
      </c>
      <c r="M390" s="8">
        <v>16983</v>
      </c>
      <c r="N390" t="s">
        <v>1268</v>
      </c>
      <c r="O390" s="8">
        <v>17444</v>
      </c>
      <c r="P390" t="s">
        <v>1271</v>
      </c>
      <c r="Q390" s="8">
        <v>133350</v>
      </c>
      <c r="R390" t="s">
        <v>1272</v>
      </c>
      <c r="S390" s="8">
        <v>10314081</v>
      </c>
    </row>
    <row r="391" spans="9:19" x14ac:dyDescent="0.35">
      <c r="I391" t="s">
        <v>559</v>
      </c>
      <c r="J391" t="s">
        <v>560</v>
      </c>
      <c r="K391" s="8">
        <v>13900</v>
      </c>
      <c r="L391" t="s">
        <v>411</v>
      </c>
      <c r="M391" s="8">
        <v>16983</v>
      </c>
      <c r="N391" t="s">
        <v>1268</v>
      </c>
      <c r="O391" s="8">
        <v>17444</v>
      </c>
      <c r="P391" t="s">
        <v>1273</v>
      </c>
      <c r="Q391" s="8">
        <v>133701</v>
      </c>
      <c r="R391" t="s">
        <v>1274</v>
      </c>
      <c r="S391" s="8">
        <v>10083155</v>
      </c>
    </row>
    <row r="392" spans="9:19" x14ac:dyDescent="0.35">
      <c r="I392" t="s">
        <v>559</v>
      </c>
      <c r="J392" t="s">
        <v>560</v>
      </c>
      <c r="K392" s="8">
        <v>13900</v>
      </c>
      <c r="L392" t="s">
        <v>411</v>
      </c>
      <c r="M392" s="8">
        <v>16983</v>
      </c>
      <c r="N392" t="s">
        <v>1268</v>
      </c>
      <c r="O392" s="8">
        <v>17444</v>
      </c>
      <c r="P392" t="s">
        <v>1273</v>
      </c>
      <c r="Q392" s="8">
        <v>133701</v>
      </c>
      <c r="R392" t="s">
        <v>1274</v>
      </c>
      <c r="S392" s="8">
        <v>10077930</v>
      </c>
    </row>
    <row r="393" spans="9:19" x14ac:dyDescent="0.35">
      <c r="I393" t="s">
        <v>559</v>
      </c>
      <c r="J393" t="s">
        <v>560</v>
      </c>
      <c r="K393" s="8">
        <v>13900</v>
      </c>
      <c r="L393" t="s">
        <v>411</v>
      </c>
      <c r="M393" s="8">
        <v>16983</v>
      </c>
      <c r="N393" t="s">
        <v>1268</v>
      </c>
      <c r="O393" s="8">
        <v>17444</v>
      </c>
      <c r="P393" t="s">
        <v>1273</v>
      </c>
      <c r="Q393" s="8">
        <v>133701</v>
      </c>
      <c r="R393" t="s">
        <v>1274</v>
      </c>
      <c r="S393" s="8">
        <v>10001043</v>
      </c>
    </row>
    <row r="394" spans="9:19" x14ac:dyDescent="0.35">
      <c r="I394" t="s">
        <v>559</v>
      </c>
      <c r="J394" t="s">
        <v>560</v>
      </c>
      <c r="K394" s="8">
        <v>13900</v>
      </c>
      <c r="L394" t="s">
        <v>411</v>
      </c>
      <c r="M394" s="8">
        <v>16983</v>
      </c>
      <c r="N394" t="s">
        <v>1268</v>
      </c>
      <c r="O394" s="8">
        <v>17444</v>
      </c>
      <c r="P394" t="s">
        <v>1275</v>
      </c>
      <c r="Q394" s="8">
        <v>133668</v>
      </c>
      <c r="R394" t="s">
        <v>1276</v>
      </c>
      <c r="S394" s="8">
        <v>10001119</v>
      </c>
    </row>
    <row r="395" spans="9:19" x14ac:dyDescent="0.35">
      <c r="I395" t="s">
        <v>559</v>
      </c>
      <c r="J395" t="s">
        <v>560</v>
      </c>
      <c r="K395" s="8">
        <v>13900</v>
      </c>
      <c r="L395" t="s">
        <v>411</v>
      </c>
      <c r="M395" s="8">
        <v>16983</v>
      </c>
      <c r="N395" t="s">
        <v>1268</v>
      </c>
      <c r="O395" s="8">
        <v>17444</v>
      </c>
      <c r="P395" t="s">
        <v>1269</v>
      </c>
      <c r="Q395" s="8">
        <v>133675</v>
      </c>
      <c r="R395" t="s">
        <v>1270</v>
      </c>
      <c r="S395" s="8">
        <v>10173718</v>
      </c>
    </row>
    <row r="396" spans="9:19" x14ac:dyDescent="0.35">
      <c r="I396" t="s">
        <v>559</v>
      </c>
      <c r="J396" t="s">
        <v>560</v>
      </c>
      <c r="K396" s="8">
        <v>13900</v>
      </c>
      <c r="L396" t="s">
        <v>411</v>
      </c>
      <c r="M396" s="8">
        <v>16983</v>
      </c>
      <c r="N396" t="s">
        <v>1268</v>
      </c>
      <c r="O396" s="8">
        <v>17444</v>
      </c>
      <c r="P396" t="s">
        <v>1277</v>
      </c>
      <c r="Q396" s="8">
        <v>133703</v>
      </c>
      <c r="R396" t="s">
        <v>1278</v>
      </c>
      <c r="S396" s="8">
        <v>10001139</v>
      </c>
    </row>
    <row r="397" spans="9:19" x14ac:dyDescent="0.35">
      <c r="I397" t="s">
        <v>559</v>
      </c>
      <c r="J397" t="s">
        <v>560</v>
      </c>
      <c r="K397" s="8">
        <v>13900</v>
      </c>
      <c r="L397" t="s">
        <v>411</v>
      </c>
      <c r="M397" s="8">
        <v>16983</v>
      </c>
      <c r="N397" t="s">
        <v>1268</v>
      </c>
      <c r="O397" s="8">
        <v>17444</v>
      </c>
      <c r="P397" t="s">
        <v>1279</v>
      </c>
      <c r="Q397" s="8">
        <v>133253</v>
      </c>
      <c r="R397" t="s">
        <v>1280</v>
      </c>
      <c r="S397" s="8">
        <v>10001213</v>
      </c>
    </row>
    <row r="398" spans="9:19" x14ac:dyDescent="0.35">
      <c r="I398" t="s">
        <v>559</v>
      </c>
      <c r="J398" t="s">
        <v>560</v>
      </c>
      <c r="K398" s="8">
        <v>13900</v>
      </c>
      <c r="L398" t="s">
        <v>411</v>
      </c>
      <c r="M398" s="8">
        <v>16983</v>
      </c>
      <c r="N398" t="s">
        <v>1268</v>
      </c>
      <c r="O398" s="8">
        <v>17444</v>
      </c>
      <c r="P398" t="s">
        <v>1281</v>
      </c>
      <c r="Q398" s="8">
        <v>133670</v>
      </c>
      <c r="R398" t="s">
        <v>1282</v>
      </c>
      <c r="S398" s="8">
        <v>10182292</v>
      </c>
    </row>
    <row r="399" spans="9:19" x14ac:dyDescent="0.35">
      <c r="I399" t="s">
        <v>559</v>
      </c>
      <c r="J399" t="s">
        <v>560</v>
      </c>
      <c r="K399" s="8">
        <v>13900</v>
      </c>
      <c r="L399" t="s">
        <v>411</v>
      </c>
      <c r="M399" s="8">
        <v>16983</v>
      </c>
      <c r="N399" t="s">
        <v>1268</v>
      </c>
      <c r="O399" s="8">
        <v>17444</v>
      </c>
      <c r="P399" t="s">
        <v>1140</v>
      </c>
      <c r="Q399" s="8">
        <v>133668</v>
      </c>
      <c r="R399" t="s">
        <v>1283</v>
      </c>
      <c r="S399" s="8">
        <v>11035741</v>
      </c>
    </row>
    <row r="400" spans="9:19" x14ac:dyDescent="0.35">
      <c r="I400" t="s">
        <v>559</v>
      </c>
      <c r="J400" t="s">
        <v>560</v>
      </c>
      <c r="K400" s="8">
        <v>13900</v>
      </c>
      <c r="L400" t="s">
        <v>411</v>
      </c>
      <c r="M400" s="8">
        <v>16983</v>
      </c>
      <c r="N400" t="s">
        <v>1268</v>
      </c>
      <c r="O400" s="8">
        <v>17444</v>
      </c>
      <c r="P400" t="s">
        <v>1284</v>
      </c>
      <c r="Q400" s="8">
        <v>177979</v>
      </c>
      <c r="R400" t="s">
        <v>1285</v>
      </c>
      <c r="S400" s="8">
        <v>10001193</v>
      </c>
    </row>
    <row r="401" spans="9:19" x14ac:dyDescent="0.35">
      <c r="I401" t="s">
        <v>559</v>
      </c>
      <c r="J401" t="s">
        <v>560</v>
      </c>
      <c r="K401" s="8">
        <v>13900</v>
      </c>
      <c r="L401" t="s">
        <v>411</v>
      </c>
      <c r="M401" s="8">
        <v>16983</v>
      </c>
      <c r="N401" t="s">
        <v>1268</v>
      </c>
      <c r="O401" s="8">
        <v>17444</v>
      </c>
      <c r="P401" t="s">
        <v>786</v>
      </c>
      <c r="Q401" s="8">
        <v>133701</v>
      </c>
      <c r="R401" t="s">
        <v>1274</v>
      </c>
      <c r="S401" s="8">
        <v>10076737</v>
      </c>
    </row>
    <row r="402" spans="9:19" x14ac:dyDescent="0.35">
      <c r="I402" t="s">
        <v>559</v>
      </c>
      <c r="J402" t="s">
        <v>560</v>
      </c>
      <c r="K402" s="8">
        <v>13900</v>
      </c>
      <c r="L402" t="s">
        <v>411</v>
      </c>
      <c r="M402" s="8">
        <v>16983</v>
      </c>
      <c r="N402" t="s">
        <v>1268</v>
      </c>
      <c r="O402" s="8">
        <v>17444</v>
      </c>
      <c r="P402" t="s">
        <v>1273</v>
      </c>
      <c r="Q402" s="8">
        <v>133701</v>
      </c>
      <c r="R402" t="s">
        <v>1274</v>
      </c>
      <c r="S402" s="8">
        <v>10079015</v>
      </c>
    </row>
    <row r="403" spans="9:19" x14ac:dyDescent="0.35">
      <c r="I403" t="s">
        <v>559</v>
      </c>
      <c r="J403" t="s">
        <v>560</v>
      </c>
      <c r="K403" s="8">
        <v>13900</v>
      </c>
      <c r="L403" t="s">
        <v>411</v>
      </c>
      <c r="M403" s="8">
        <v>16983</v>
      </c>
      <c r="N403" t="s">
        <v>1268</v>
      </c>
      <c r="O403" s="8">
        <v>17444</v>
      </c>
      <c r="P403" t="s">
        <v>1273</v>
      </c>
      <c r="Q403" s="8">
        <v>133701</v>
      </c>
      <c r="R403" t="s">
        <v>1274</v>
      </c>
      <c r="S403" s="8">
        <v>241056</v>
      </c>
    </row>
    <row r="404" spans="9:19" x14ac:dyDescent="0.35">
      <c r="I404" t="s">
        <v>559</v>
      </c>
      <c r="J404" t="s">
        <v>560</v>
      </c>
      <c r="K404" s="8">
        <v>13900</v>
      </c>
      <c r="L404" t="s">
        <v>411</v>
      </c>
      <c r="M404" s="8">
        <v>16983</v>
      </c>
      <c r="N404" t="s">
        <v>1268</v>
      </c>
      <c r="O404" s="8">
        <v>17444</v>
      </c>
      <c r="P404" t="s">
        <v>1279</v>
      </c>
      <c r="Q404" s="8">
        <v>133253</v>
      </c>
      <c r="R404" t="s">
        <v>1280</v>
      </c>
      <c r="S404" s="8">
        <v>10001174</v>
      </c>
    </row>
    <row r="405" spans="9:19" x14ac:dyDescent="0.35">
      <c r="I405" t="s">
        <v>559</v>
      </c>
      <c r="J405" t="s">
        <v>560</v>
      </c>
      <c r="K405" s="8">
        <v>13900</v>
      </c>
      <c r="L405" t="s">
        <v>411</v>
      </c>
      <c r="M405" s="8">
        <v>16983</v>
      </c>
      <c r="N405" t="s">
        <v>1268</v>
      </c>
      <c r="O405" s="8">
        <v>17444</v>
      </c>
      <c r="P405" t="s">
        <v>1279</v>
      </c>
      <c r="Q405" s="8">
        <v>133253</v>
      </c>
      <c r="R405" t="s">
        <v>1280</v>
      </c>
      <c r="S405" s="8">
        <v>10325602</v>
      </c>
    </row>
    <row r="406" spans="9:19" x14ac:dyDescent="0.35">
      <c r="I406" t="s">
        <v>559</v>
      </c>
      <c r="J406" t="s">
        <v>560</v>
      </c>
      <c r="K406" s="8">
        <v>13900</v>
      </c>
      <c r="L406" t="s">
        <v>411</v>
      </c>
      <c r="M406" s="8">
        <v>16983</v>
      </c>
      <c r="N406" t="s">
        <v>1268</v>
      </c>
      <c r="O406" s="8">
        <v>17444</v>
      </c>
      <c r="P406" t="s">
        <v>1286</v>
      </c>
      <c r="Q406" s="8">
        <v>133369</v>
      </c>
      <c r="R406" t="s">
        <v>1287</v>
      </c>
      <c r="S406" s="8">
        <v>10350927</v>
      </c>
    </row>
    <row r="407" spans="9:19" x14ac:dyDescent="0.35">
      <c r="I407" t="s">
        <v>559</v>
      </c>
      <c r="J407" t="s">
        <v>560</v>
      </c>
      <c r="K407" s="8">
        <v>13900</v>
      </c>
      <c r="L407" t="s">
        <v>411</v>
      </c>
      <c r="M407" s="8">
        <v>16983</v>
      </c>
      <c r="N407" t="s">
        <v>1268</v>
      </c>
      <c r="O407" s="8">
        <v>17444</v>
      </c>
      <c r="P407" t="s">
        <v>1288</v>
      </c>
      <c r="Q407" s="8">
        <v>363677</v>
      </c>
      <c r="R407" t="s">
        <v>1289</v>
      </c>
      <c r="S407" s="8">
        <v>10290919</v>
      </c>
    </row>
    <row r="408" spans="9:19" x14ac:dyDescent="0.35">
      <c r="I408" t="s">
        <v>559</v>
      </c>
      <c r="J408" t="s">
        <v>560</v>
      </c>
      <c r="K408" s="8">
        <v>13900</v>
      </c>
      <c r="L408" t="s">
        <v>411</v>
      </c>
      <c r="M408" s="8">
        <v>16983</v>
      </c>
      <c r="N408" t="s">
        <v>1265</v>
      </c>
      <c r="O408" s="8">
        <v>17445</v>
      </c>
      <c r="P408" t="s">
        <v>1290</v>
      </c>
      <c r="Q408" s="8">
        <v>133487</v>
      </c>
      <c r="R408" t="s">
        <v>1291</v>
      </c>
      <c r="S408" s="8">
        <v>11087618</v>
      </c>
    </row>
    <row r="409" spans="9:19" x14ac:dyDescent="0.35">
      <c r="I409" t="s">
        <v>559</v>
      </c>
      <c r="J409" t="s">
        <v>560</v>
      </c>
      <c r="K409" s="8">
        <v>13900</v>
      </c>
      <c r="L409" t="s">
        <v>411</v>
      </c>
      <c r="M409" s="8">
        <v>16983</v>
      </c>
      <c r="N409" t="s">
        <v>1265</v>
      </c>
      <c r="O409" s="8">
        <v>17445</v>
      </c>
      <c r="P409" t="s">
        <v>1292</v>
      </c>
      <c r="Q409" s="8">
        <v>133497</v>
      </c>
      <c r="R409" t="s">
        <v>1293</v>
      </c>
      <c r="S409" s="8">
        <v>10321653</v>
      </c>
    </row>
    <row r="410" spans="9:19" x14ac:dyDescent="0.35">
      <c r="I410" t="s">
        <v>559</v>
      </c>
      <c r="J410" t="s">
        <v>560</v>
      </c>
      <c r="K410" s="8">
        <v>13900</v>
      </c>
      <c r="L410" t="s">
        <v>411</v>
      </c>
      <c r="M410" s="8">
        <v>16983</v>
      </c>
      <c r="N410" t="s">
        <v>1265</v>
      </c>
      <c r="O410" s="8">
        <v>17445</v>
      </c>
      <c r="P410" t="s">
        <v>1294</v>
      </c>
      <c r="Q410" s="8">
        <v>371365</v>
      </c>
      <c r="R410" t="s">
        <v>1295</v>
      </c>
      <c r="S410" s="8">
        <v>11056827</v>
      </c>
    </row>
    <row r="411" spans="9:19" x14ac:dyDescent="0.35">
      <c r="I411" t="s">
        <v>559</v>
      </c>
      <c r="J411" t="s">
        <v>560</v>
      </c>
      <c r="K411" s="8">
        <v>13900</v>
      </c>
      <c r="L411" t="s">
        <v>411</v>
      </c>
      <c r="M411" s="8">
        <v>16983</v>
      </c>
      <c r="N411" t="s">
        <v>1265</v>
      </c>
      <c r="O411" s="8">
        <v>17445</v>
      </c>
      <c r="P411" t="s">
        <v>1292</v>
      </c>
      <c r="Q411" s="8">
        <v>133497</v>
      </c>
      <c r="R411" t="s">
        <v>1293</v>
      </c>
      <c r="S411" s="8">
        <v>11104127</v>
      </c>
    </row>
    <row r="412" spans="9:19" x14ac:dyDescent="0.35">
      <c r="I412" t="s">
        <v>509</v>
      </c>
      <c r="J412" t="s">
        <v>299</v>
      </c>
      <c r="K412" s="8">
        <v>21696</v>
      </c>
      <c r="L412" t="s">
        <v>1296</v>
      </c>
      <c r="M412" s="8">
        <v>7918</v>
      </c>
      <c r="N412" t="s">
        <v>1297</v>
      </c>
      <c r="O412" s="8">
        <v>7119</v>
      </c>
      <c r="P412" t="s">
        <v>1298</v>
      </c>
      <c r="Q412" s="8">
        <v>18630</v>
      </c>
      <c r="R412" t="s">
        <v>1299</v>
      </c>
      <c r="S412" s="8">
        <v>143708</v>
      </c>
    </row>
    <row r="413" spans="9:19" x14ac:dyDescent="0.35">
      <c r="I413" t="s">
        <v>509</v>
      </c>
      <c r="J413" t="s">
        <v>299</v>
      </c>
      <c r="K413" s="8">
        <v>21696</v>
      </c>
      <c r="L413" t="s">
        <v>1296</v>
      </c>
      <c r="M413" s="8">
        <v>7918</v>
      </c>
      <c r="N413" t="s">
        <v>1297</v>
      </c>
      <c r="O413" s="8">
        <v>7119</v>
      </c>
      <c r="P413" t="s">
        <v>1300</v>
      </c>
      <c r="Q413" s="8">
        <v>31633</v>
      </c>
      <c r="R413" t="s">
        <v>1301</v>
      </c>
      <c r="S413" s="8">
        <v>143663</v>
      </c>
    </row>
    <row r="414" spans="9:19" x14ac:dyDescent="0.35">
      <c r="I414" t="s">
        <v>509</v>
      </c>
      <c r="J414" t="s">
        <v>299</v>
      </c>
      <c r="K414" s="8">
        <v>21696</v>
      </c>
      <c r="L414" t="s">
        <v>1296</v>
      </c>
      <c r="M414" s="8">
        <v>7918</v>
      </c>
      <c r="N414" t="s">
        <v>1302</v>
      </c>
      <c r="O414" s="8">
        <v>7129</v>
      </c>
      <c r="P414" t="s">
        <v>1303</v>
      </c>
      <c r="Q414" s="8">
        <v>23578</v>
      </c>
      <c r="R414" t="s">
        <v>1304</v>
      </c>
      <c r="S414" s="8">
        <v>143074</v>
      </c>
    </row>
    <row r="415" spans="9:19" x14ac:dyDescent="0.35">
      <c r="I415" t="s">
        <v>509</v>
      </c>
      <c r="J415" t="s">
        <v>299</v>
      </c>
      <c r="K415" s="8">
        <v>21696</v>
      </c>
      <c r="L415" t="s">
        <v>1296</v>
      </c>
      <c r="M415" s="8">
        <v>7918</v>
      </c>
      <c r="N415" t="s">
        <v>1302</v>
      </c>
      <c r="O415" s="8">
        <v>7129</v>
      </c>
      <c r="P415" t="s">
        <v>1305</v>
      </c>
      <c r="Q415" s="8">
        <v>7650</v>
      </c>
      <c r="R415" t="s">
        <v>1306</v>
      </c>
      <c r="S415" s="8">
        <v>187238</v>
      </c>
    </row>
    <row r="416" spans="9:19" x14ac:dyDescent="0.35">
      <c r="I416" t="s">
        <v>509</v>
      </c>
      <c r="J416" t="s">
        <v>299</v>
      </c>
      <c r="K416" s="8">
        <v>21696</v>
      </c>
      <c r="L416" t="s">
        <v>1296</v>
      </c>
      <c r="M416" s="8">
        <v>7918</v>
      </c>
      <c r="N416" t="s">
        <v>1302</v>
      </c>
      <c r="O416" s="8">
        <v>7129</v>
      </c>
      <c r="P416" t="s">
        <v>1307</v>
      </c>
      <c r="Q416" s="8">
        <v>409690</v>
      </c>
      <c r="R416" t="s">
        <v>1308</v>
      </c>
      <c r="S416" s="8">
        <v>99083436</v>
      </c>
    </row>
    <row r="417" spans="9:19" x14ac:dyDescent="0.35">
      <c r="I417" t="s">
        <v>509</v>
      </c>
      <c r="J417" t="s">
        <v>299</v>
      </c>
      <c r="K417" s="8">
        <v>21696</v>
      </c>
      <c r="L417" t="s">
        <v>1296</v>
      </c>
      <c r="M417" s="8">
        <v>7918</v>
      </c>
      <c r="N417" t="s">
        <v>1309</v>
      </c>
      <c r="O417" s="8">
        <v>9995</v>
      </c>
      <c r="P417" t="s">
        <v>1310</v>
      </c>
      <c r="Q417" s="8">
        <v>92953</v>
      </c>
      <c r="R417" t="s">
        <v>1311</v>
      </c>
      <c r="S417" s="8">
        <v>180346</v>
      </c>
    </row>
    <row r="418" spans="9:19" x14ac:dyDescent="0.35">
      <c r="I418" t="s">
        <v>509</v>
      </c>
      <c r="J418" t="s">
        <v>299</v>
      </c>
      <c r="K418" s="8">
        <v>21696</v>
      </c>
      <c r="L418" t="s">
        <v>1296</v>
      </c>
      <c r="M418" s="8">
        <v>7918</v>
      </c>
      <c r="N418" t="s">
        <v>1309</v>
      </c>
      <c r="O418" s="8">
        <v>9995</v>
      </c>
      <c r="P418" t="s">
        <v>1310</v>
      </c>
      <c r="Q418" s="8">
        <v>92953</v>
      </c>
      <c r="R418" t="s">
        <v>1312</v>
      </c>
      <c r="S418" s="8">
        <v>180345</v>
      </c>
    </row>
    <row r="419" spans="9:19" x14ac:dyDescent="0.35">
      <c r="I419" t="s">
        <v>509</v>
      </c>
      <c r="J419" t="s">
        <v>299</v>
      </c>
      <c r="K419" s="8">
        <v>21696</v>
      </c>
      <c r="L419" t="s">
        <v>1313</v>
      </c>
      <c r="M419" s="8">
        <v>27295</v>
      </c>
      <c r="N419" t="s">
        <v>1314</v>
      </c>
      <c r="O419" s="8">
        <v>21701</v>
      </c>
      <c r="P419" t="s">
        <v>1315</v>
      </c>
      <c r="Q419" s="8">
        <v>234049</v>
      </c>
      <c r="R419" t="s">
        <v>1316</v>
      </c>
      <c r="S419" s="8">
        <v>11003693</v>
      </c>
    </row>
    <row r="420" spans="9:19" x14ac:dyDescent="0.35">
      <c r="I420" t="s">
        <v>509</v>
      </c>
      <c r="J420" t="s">
        <v>299</v>
      </c>
      <c r="K420" s="8">
        <v>21696</v>
      </c>
      <c r="L420" t="s">
        <v>1313</v>
      </c>
      <c r="M420" s="8">
        <v>27295</v>
      </c>
      <c r="N420" t="s">
        <v>1317</v>
      </c>
      <c r="O420" s="8">
        <v>26846</v>
      </c>
      <c r="P420" t="s">
        <v>1318</v>
      </c>
      <c r="Q420" s="8">
        <v>503539</v>
      </c>
      <c r="R420" t="s">
        <v>1319</v>
      </c>
      <c r="S420" s="8">
        <v>99182721</v>
      </c>
    </row>
    <row r="464" spans="8:8" x14ac:dyDescent="0.35"/>
    <row r="465" spans="8:8" x14ac:dyDescent="0.35"/>
    <row r="534" spans="8:8" x14ac:dyDescent="0.35"/>
  </sheetData>
  <dataValidations count="3">
    <dataValidation type="list" allowBlank="1" showInputMessage="1" showErrorMessage="1" sqref="AK4:AK5 CB4:CB5" xr:uid="{1BB05AAD-AA8A-4512-B8D4-E65C7F81CE8B}">
      <formula1>"TRUE,FALSE"</formula1>
    </dataValidation>
    <dataValidation type="list" allowBlank="1" showInputMessage="1" showErrorMessage="1" sqref="AT4:AT82" xr:uid="{BC27DE61-4BB4-421A-824A-02B1697DB0E1}">
      <formula1>"STANDARD,SPECIAL"</formula1>
    </dataValidation>
    <dataValidation type="list" allowBlank="1" showInputMessage="1" showErrorMessage="1" sqref="CP4:CP28" xr:uid="{27CD6A1D-2B5A-4B6A-89AF-DF5D10745839}">
      <formula1>"Common,Special"</formula1>
    </dataValidation>
  </dataValidations>
  <hyperlinks>
    <hyperlink ref="B15" r:id="rId1" xr:uid="{6358DD22-7AB6-444F-971D-5A2D00CB9C22}"/>
  </hyperlinks>
  <pageMargins left="0.7" right="0.7" top="0.75" bottom="0.75" header="0.3" footer="0.3"/>
  <headerFooter>
    <oddFooter>&amp;C_x000D_&amp;1#&amp;"Calibri"&amp;10&amp;K000000 General Business</oddFooter>
  </headerFooter>
  <legacyDrawing r:id="rId2"/>
  <tableParts count="1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CF8B1-57C1-405F-9998-C859F6301A7E}">
  <sheetPr codeName="Sheet11"/>
  <dimension ref="A1:F49"/>
  <sheetViews>
    <sheetView topLeftCell="A4" workbookViewId="0">
      <selection activeCell="D13" sqref="D13"/>
    </sheetView>
  </sheetViews>
  <sheetFormatPr defaultColWidth="8.7265625" defaultRowHeight="14.5" x14ac:dyDescent="0.35"/>
  <cols>
    <col min="1" max="1" width="16.1796875" style="21" customWidth="1"/>
    <col min="2" max="2" width="17.54296875" style="21" bestFit="1" customWidth="1"/>
    <col min="3" max="3" width="17.7265625" style="21" bestFit="1" customWidth="1"/>
    <col min="4" max="4" width="19.453125" style="21" customWidth="1"/>
    <col min="5" max="5" width="16.453125" style="21" customWidth="1"/>
    <col min="6" max="6" width="29" style="21" bestFit="1" customWidth="1"/>
    <col min="7" max="16384" width="8.7265625" style="21"/>
  </cols>
  <sheetData>
    <row r="1" spans="1:6" x14ac:dyDescent="0.35">
      <c r="A1" s="56"/>
      <c r="C1" s="33"/>
      <c r="E1" s="41"/>
      <c r="F1" s="41"/>
    </row>
    <row r="2" spans="1:6" x14ac:dyDescent="0.35">
      <c r="A2" s="21" t="s">
        <v>1320</v>
      </c>
      <c r="C2" s="41"/>
    </row>
    <row r="3" spans="1:6" x14ac:dyDescent="0.35">
      <c r="A3" t="s">
        <v>1321</v>
      </c>
      <c r="B3" t="s">
        <v>1322</v>
      </c>
      <c r="C3" t="s">
        <v>289</v>
      </c>
      <c r="D3" t="s">
        <v>1463</v>
      </c>
      <c r="E3" t="s">
        <v>1464</v>
      </c>
      <c r="F3" t="s">
        <v>518</v>
      </c>
    </row>
    <row r="4" spans="1:6" x14ac:dyDescent="0.35">
      <c r="A4" t="s">
        <v>541</v>
      </c>
      <c r="B4" t="s">
        <v>1323</v>
      </c>
      <c r="C4" t="s">
        <v>1324</v>
      </c>
      <c r="D4"/>
      <c r="E4" t="s">
        <v>1465</v>
      </c>
      <c r="F4" t="str">
        <f>TableDog[[#This Row],[Keyword]]&amp;"-"&amp;TableDog[[#This Row],[Kind]]</f>
        <v>MAIN-Internal Sheet</v>
      </c>
    </row>
    <row r="5" spans="1:6" x14ac:dyDescent="0.35">
      <c r="A5" t="s">
        <v>567</v>
      </c>
      <c r="B5" t="s">
        <v>804</v>
      </c>
      <c r="C5" t="s">
        <v>1324</v>
      </c>
      <c r="D5"/>
      <c r="E5" t="s">
        <v>1465</v>
      </c>
      <c r="F5" t="str">
        <f>TableDog[[#This Row],[Keyword]]&amp;"-"&amp;TableDog[[#This Row],[Kind]]</f>
        <v>MANUAL-Internal Sheet</v>
      </c>
    </row>
    <row r="6" spans="1:6" x14ac:dyDescent="0.35">
      <c r="A6" t="s">
        <v>593</v>
      </c>
      <c r="B6" t="s">
        <v>1325</v>
      </c>
      <c r="C6" t="s">
        <v>1324</v>
      </c>
      <c r="D6"/>
      <c r="E6" t="s">
        <v>1465</v>
      </c>
      <c r="F6" t="str">
        <f>TableDog[[#This Row],[Keyword]]&amp;"-"&amp;TableDog[[#This Row],[Kind]]</f>
        <v>PRESETS-Internal Sheet</v>
      </c>
    </row>
    <row r="7" spans="1:6" x14ac:dyDescent="0.35">
      <c r="A7" t="s">
        <v>183</v>
      </c>
      <c r="B7" t="s">
        <v>1326</v>
      </c>
      <c r="C7" t="s">
        <v>1324</v>
      </c>
      <c r="D7"/>
      <c r="E7" t="s">
        <v>1465</v>
      </c>
      <c r="F7" t="str">
        <f>TableDog[[#This Row],[Keyword]]&amp;"-"&amp;TableDog[[#This Row],[Kind]]</f>
        <v>HISTÓRICO-Internal Sheet</v>
      </c>
    </row>
    <row r="8" spans="1:6" x14ac:dyDescent="0.35">
      <c r="A8" t="s">
        <v>601</v>
      </c>
      <c r="B8" t="s">
        <v>663</v>
      </c>
      <c r="C8" t="s">
        <v>1324</v>
      </c>
      <c r="D8"/>
      <c r="E8" t="s">
        <v>1465</v>
      </c>
      <c r="F8" t="str">
        <f>TableDog[[#This Row],[Keyword]]&amp;"-"&amp;TableDog[[#This Row],[Kind]]</f>
        <v>WORKSHEETS-Internal Sheet</v>
      </c>
    </row>
    <row r="9" spans="1:6" x14ac:dyDescent="0.35">
      <c r="A9" t="s">
        <v>610</v>
      </c>
      <c r="B9" t="s">
        <v>1327</v>
      </c>
      <c r="C9" t="s">
        <v>1324</v>
      </c>
      <c r="D9"/>
      <c r="E9" t="s">
        <v>1465</v>
      </c>
      <c r="F9" t="str">
        <f>TableDog[[#This Row],[Keyword]]&amp;"-"&amp;TableDog[[#This Row],[Kind]]</f>
        <v>SETTINGS-Internal Sheet</v>
      </c>
    </row>
    <row r="10" spans="1:6" x14ac:dyDescent="0.35">
      <c r="A10" t="s">
        <v>618</v>
      </c>
      <c r="B10" t="s">
        <v>21</v>
      </c>
      <c r="C10" t="s">
        <v>1324</v>
      </c>
      <c r="D10"/>
      <c r="E10" t="s">
        <v>1465</v>
      </c>
      <c r="F10" t="str">
        <f>TableDog[[#This Row],[Keyword]]&amp;"-"&amp;TableDog[[#This Row],[Kind]]</f>
        <v>USERS-Internal Sheet</v>
      </c>
    </row>
    <row r="11" spans="1:6" x14ac:dyDescent="0.35">
      <c r="A11" t="s">
        <v>626</v>
      </c>
      <c r="B11" t="s">
        <v>1328</v>
      </c>
      <c r="C11" t="s">
        <v>1324</v>
      </c>
      <c r="D11"/>
      <c r="E11" t="s">
        <v>1465</v>
      </c>
      <c r="F11" t="str">
        <f>TableDog[[#This Row],[Keyword]]&amp;"-"&amp;TableDog[[#This Row],[Kind]]</f>
        <v>LISTS-Internal Sheet</v>
      </c>
    </row>
    <row r="12" spans="1:6" x14ac:dyDescent="0.35">
      <c r="A12" t="s">
        <v>634</v>
      </c>
      <c r="B12" t="s">
        <v>1329</v>
      </c>
      <c r="C12" t="s">
        <v>1324</v>
      </c>
      <c r="D12"/>
      <c r="E12" t="s">
        <v>1465</v>
      </c>
      <c r="F12" t="str">
        <f>TableDog[[#This Row],[Keyword]]&amp;"-"&amp;TableDog[[#This Row],[Kind]]</f>
        <v>LINKS-Internal Sheet</v>
      </c>
    </row>
    <row r="13" spans="1:6" x14ac:dyDescent="0.35">
      <c r="A13" t="s">
        <v>629</v>
      </c>
      <c r="B13" t="s">
        <v>1330</v>
      </c>
      <c r="C13" t="s">
        <v>1324</v>
      </c>
      <c r="D13"/>
      <c r="E13" t="s">
        <v>1465</v>
      </c>
      <c r="F13" t="str">
        <f>TableDog[[#This Row],[Keyword]]&amp;"-"&amp;TableDog[[#This Row],[Kind]]</f>
        <v>FILTER-Internal Sheet</v>
      </c>
    </row>
    <row r="14" spans="1:6" x14ac:dyDescent="0.35">
      <c r="A14" t="s">
        <v>27</v>
      </c>
      <c r="B14" t="s">
        <v>27</v>
      </c>
      <c r="C14" t="s">
        <v>1324</v>
      </c>
      <c r="D14"/>
      <c r="E14" t="s">
        <v>1465</v>
      </c>
      <c r="F14" t="str">
        <f>TableDog[[#This Row],[Keyword]]&amp;"-"&amp;TableDog[[#This Row],[Kind]]</f>
        <v>GM-Internal Sheet</v>
      </c>
    </row>
    <row r="15" spans="1:6" x14ac:dyDescent="0.35">
      <c r="A15" t="s">
        <v>1425</v>
      </c>
      <c r="B15" t="s">
        <v>1428</v>
      </c>
      <c r="C15" t="s">
        <v>1324</v>
      </c>
      <c r="D15"/>
      <c r="E15" t="s">
        <v>1465</v>
      </c>
      <c r="F15" t="str">
        <f>TableDog[[#This Row],[Keyword]]&amp;"-"&amp;TableDog[[#This Row],[Kind]]</f>
        <v>MAILS-Internal Sheet</v>
      </c>
    </row>
    <row r="16" spans="1:6" x14ac:dyDescent="0.35">
      <c r="A16" t="s">
        <v>1331</v>
      </c>
      <c r="B16" t="s">
        <v>1332</v>
      </c>
      <c r="C16" t="s">
        <v>1333</v>
      </c>
      <c r="D16"/>
      <c r="E16"/>
      <c r="F16" t="str">
        <f>TableDog[[#This Row],[Keyword]]&amp;"-"&amp;TableDog[[#This Row],[Kind]]</f>
        <v>TROUBLESHOOTING-External Link</v>
      </c>
    </row>
    <row r="17" spans="1:6" x14ac:dyDescent="0.35">
      <c r="A17" t="s">
        <v>1334</v>
      </c>
      <c r="B17" t="s">
        <v>1335</v>
      </c>
      <c r="C17" t="s">
        <v>1333</v>
      </c>
      <c r="D17"/>
      <c r="E17"/>
      <c r="F17" t="str">
        <f>TableDog[[#This Row],[Keyword]]&amp;"-"&amp;TableDog[[#This Row],[Kind]]</f>
        <v>DSR-External Link</v>
      </c>
    </row>
    <row r="18" spans="1:6" x14ac:dyDescent="0.35">
      <c r="A18" s="54" t="s">
        <v>1413</v>
      </c>
      <c r="B18" t="s">
        <v>1336</v>
      </c>
      <c r="C18" t="s">
        <v>1333</v>
      </c>
      <c r="D18"/>
      <c r="E18"/>
      <c r="F18" t="str">
        <f>TableDog[[#This Row],[Keyword]]&amp;"-"&amp;TableDog[[#This Row],[Kind]]</f>
        <v>CX-External Link</v>
      </c>
    </row>
    <row r="19" spans="1:6" x14ac:dyDescent="0.35">
      <c r="A19" t="s">
        <v>1337</v>
      </c>
      <c r="B19" t="s">
        <v>1338</v>
      </c>
      <c r="C19" t="s">
        <v>1333</v>
      </c>
      <c r="D19"/>
      <c r="E19"/>
      <c r="F19" t="str">
        <f>TableDog[[#This Row],[Keyword]]&amp;"-"&amp;TableDog[[#This Row],[Kind]]</f>
        <v>BSTRUCTURE-External Link</v>
      </c>
    </row>
    <row r="20" spans="1:6" x14ac:dyDescent="0.35">
      <c r="A20" t="s">
        <v>1339</v>
      </c>
      <c r="B20" t="s">
        <v>1340</v>
      </c>
      <c r="C20" t="s">
        <v>1333</v>
      </c>
      <c r="D20"/>
      <c r="E20"/>
      <c r="F20" t="str">
        <f>TableDog[[#This Row],[Keyword]]&amp;"-"&amp;TableDog[[#This Row],[Kind]]</f>
        <v>SPEED-External Link</v>
      </c>
    </row>
    <row r="21" spans="1:6" x14ac:dyDescent="0.35">
      <c r="A21" s="54" t="s">
        <v>1341</v>
      </c>
      <c r="B21" t="s">
        <v>1342</v>
      </c>
      <c r="C21" t="s">
        <v>1333</v>
      </c>
      <c r="D21"/>
      <c r="E21"/>
      <c r="F21" t="str">
        <f>TableDog[[#This Row],[Keyword]]&amp;"-"&amp;TableDog[[#This Row],[Kind]]</f>
        <v>INTRANET-External Link</v>
      </c>
    </row>
    <row r="22" spans="1:6" x14ac:dyDescent="0.35">
      <c r="A22" s="54" t="s">
        <v>1343</v>
      </c>
      <c r="B22" t="s">
        <v>1344</v>
      </c>
      <c r="C22" t="s">
        <v>1333</v>
      </c>
      <c r="D22"/>
      <c r="E22"/>
      <c r="F22" t="str">
        <f>TableDog[[#This Row],[Keyword]]&amp;"-"&amp;TableDog[[#This Row],[Kind]]</f>
        <v>DIGITALONENOTE-External Link</v>
      </c>
    </row>
    <row r="23" spans="1:6" x14ac:dyDescent="0.35">
      <c r="A23" s="54" t="s">
        <v>1345</v>
      </c>
      <c r="B23" t="s">
        <v>1346</v>
      </c>
      <c r="C23" t="s">
        <v>1333</v>
      </c>
      <c r="D23"/>
      <c r="E23"/>
      <c r="F23" t="str">
        <f>TableDog[[#This Row],[Keyword]]&amp;"-"&amp;TableDog[[#This Row],[Kind]]</f>
        <v>MDG-External Link</v>
      </c>
    </row>
    <row r="24" spans="1:6" x14ac:dyDescent="0.35">
      <c r="A24" s="54" t="s">
        <v>1347</v>
      </c>
      <c r="B24" t="s">
        <v>1348</v>
      </c>
      <c r="C24" t="s">
        <v>1333</v>
      </c>
      <c r="D24"/>
      <c r="E24"/>
      <c r="F24" t="str">
        <f>TableDog[[#This Row],[Keyword]]&amp;"-"&amp;TableDog[[#This Row],[Kind]]</f>
        <v>METAS-External Link</v>
      </c>
    </row>
    <row r="25" spans="1:6" x14ac:dyDescent="0.35">
      <c r="A25" s="54" t="s">
        <v>1360</v>
      </c>
      <c r="B25" t="s">
        <v>1359</v>
      </c>
      <c r="C25" t="s">
        <v>1333</v>
      </c>
      <c r="D25"/>
      <c r="E25"/>
      <c r="F25" t="str">
        <f>TableDog[[#This Row],[Keyword]]&amp;"-"&amp;TableDog[[#This Row],[Kind]]</f>
        <v>DUVIDAS-External Link</v>
      </c>
    </row>
    <row r="26" spans="1:6" x14ac:dyDescent="0.35">
      <c r="A26" s="54" t="s">
        <v>1362</v>
      </c>
      <c r="B26" t="s">
        <v>1361</v>
      </c>
      <c r="C26" t="s">
        <v>1333</v>
      </c>
      <c r="D26"/>
      <c r="E26"/>
      <c r="F26" t="str">
        <f>TableDog[[#This Row],[Keyword]]&amp;"-"&amp;TableDog[[#This Row],[Kind]]</f>
        <v>DYD-External Link</v>
      </c>
    </row>
    <row r="27" spans="1:6" x14ac:dyDescent="0.35">
      <c r="A27" s="54" t="s">
        <v>1364</v>
      </c>
      <c r="B27" t="s">
        <v>1363</v>
      </c>
      <c r="C27" t="s">
        <v>1333</v>
      </c>
      <c r="D27"/>
      <c r="E27"/>
      <c r="F27" t="str">
        <f>TableDog[[#This Row],[Keyword]]&amp;"-"&amp;TableDog[[#This Row],[Kind]]</f>
        <v>OUTLOOK-External Link</v>
      </c>
    </row>
    <row r="28" spans="1:6" x14ac:dyDescent="0.35">
      <c r="A28" s="54" t="s">
        <v>1366</v>
      </c>
      <c r="B28" t="s">
        <v>1365</v>
      </c>
      <c r="C28" t="s">
        <v>1333</v>
      </c>
      <c r="D28"/>
      <c r="E28"/>
      <c r="F28" t="str">
        <f>TableDog[[#This Row],[Keyword]]&amp;"-"&amp;TableDog[[#This Row],[Kind]]</f>
        <v>AUTOMATE-External Link</v>
      </c>
    </row>
    <row r="29" spans="1:6" x14ac:dyDescent="0.35">
      <c r="A29" s="54" t="s">
        <v>1368</v>
      </c>
      <c r="B29" t="s">
        <v>1367</v>
      </c>
      <c r="C29" t="s">
        <v>1333</v>
      </c>
      <c r="D29"/>
      <c r="E29"/>
      <c r="F29" t="str">
        <f>TableDog[[#This Row],[Keyword]]&amp;"-"&amp;TableDog[[#This Row],[Kind]]</f>
        <v>COLORHEX-External Link</v>
      </c>
    </row>
    <row r="30" spans="1:6" x14ac:dyDescent="0.35">
      <c r="A30" s="54" t="s">
        <v>1370</v>
      </c>
      <c r="B30" t="s">
        <v>1369</v>
      </c>
      <c r="C30" t="s">
        <v>1333</v>
      </c>
      <c r="D30"/>
      <c r="E30"/>
      <c r="F30" t="str">
        <f>TableDog[[#This Row],[Keyword]]&amp;"-"&amp;TableDog[[#This Row],[Kind]]</f>
        <v>COLORSPACE-External Link</v>
      </c>
    </row>
    <row r="31" spans="1:6" x14ac:dyDescent="0.35">
      <c r="A31" s="54" t="s">
        <v>1372</v>
      </c>
      <c r="B31" t="s">
        <v>1371</v>
      </c>
      <c r="C31" t="s">
        <v>1333</v>
      </c>
      <c r="D31"/>
      <c r="E31"/>
      <c r="F31" t="str">
        <f>TableDog[[#This Row],[Keyword]]&amp;"-"&amp;TableDog[[#This Row],[Kind]]</f>
        <v>EXCELTRANSLATOR-External Link</v>
      </c>
    </row>
    <row r="32" spans="1:6" x14ac:dyDescent="0.35">
      <c r="A32" s="54" t="s">
        <v>1374</v>
      </c>
      <c r="B32" t="s">
        <v>1373</v>
      </c>
      <c r="C32" t="s">
        <v>1333</v>
      </c>
      <c r="D32"/>
      <c r="E32"/>
      <c r="F32" t="str">
        <f>TableDog[[#This Row],[Keyword]]&amp;"-"&amp;TableDog[[#This Row],[Kind]]</f>
        <v>IMAGECONVERTER-External Link</v>
      </c>
    </row>
    <row r="33" spans="1:6" x14ac:dyDescent="0.35">
      <c r="A33" s="54" t="s">
        <v>1376</v>
      </c>
      <c r="B33" t="s">
        <v>1375</v>
      </c>
      <c r="C33" t="s">
        <v>1333</v>
      </c>
      <c r="D33"/>
      <c r="E33"/>
      <c r="F33" t="str">
        <f>TableDog[[#This Row],[Keyword]]&amp;"-"&amp;TableDog[[#This Row],[Kind]]</f>
        <v>FLATICON-External Link</v>
      </c>
    </row>
    <row r="34" spans="1:6" x14ac:dyDescent="0.35">
      <c r="A34" s="54" t="s">
        <v>1378</v>
      </c>
      <c r="B34" t="s">
        <v>1377</v>
      </c>
      <c r="C34" t="s">
        <v>1333</v>
      </c>
      <c r="D34"/>
      <c r="E34"/>
      <c r="F34" t="str">
        <f>TableDog[[#This Row],[Keyword]]&amp;"-"&amp;TableDog[[#This Row],[Kind]]</f>
        <v>PYAUTOGUI-External Link</v>
      </c>
    </row>
    <row r="35" spans="1:6" x14ac:dyDescent="0.35">
      <c r="A35" s="54" t="s">
        <v>1380</v>
      </c>
      <c r="B35" t="s">
        <v>1379</v>
      </c>
      <c r="C35" t="s">
        <v>1333</v>
      </c>
      <c r="D35"/>
      <c r="E35"/>
      <c r="F35" t="str">
        <f>TableDog[[#This Row],[Keyword]]&amp;"-"&amp;TableDog[[#This Row],[Kind]]</f>
        <v>HTMLTESTER-External Link</v>
      </c>
    </row>
    <row r="36" spans="1:6" x14ac:dyDescent="0.35">
      <c r="A36" s="54" t="s">
        <v>1382</v>
      </c>
      <c r="B36" t="s">
        <v>1381</v>
      </c>
      <c r="C36" t="s">
        <v>1333</v>
      </c>
      <c r="D36"/>
      <c r="E36"/>
      <c r="F36" t="str">
        <f>TableDog[[#This Row],[Keyword]]&amp;"-"&amp;TableDog[[#This Row],[Kind]]</f>
        <v>CAMBRIDGE-External Link</v>
      </c>
    </row>
    <row r="37" spans="1:6" x14ac:dyDescent="0.35">
      <c r="A37" s="54" t="s">
        <v>1383</v>
      </c>
      <c r="B37" t="s">
        <v>1384</v>
      </c>
      <c r="C37" t="s">
        <v>1333</v>
      </c>
      <c r="D37"/>
      <c r="E37"/>
      <c r="F37" t="str">
        <f>TableDog[[#This Row],[Keyword]]&amp;"-"&amp;TableDog[[#This Row],[Kind]]</f>
        <v>SINONIMOS-External Link</v>
      </c>
    </row>
    <row r="38" spans="1:6" x14ac:dyDescent="0.35">
      <c r="A38" s="54" t="s">
        <v>1385</v>
      </c>
      <c r="B38" t="s">
        <v>1386</v>
      </c>
      <c r="C38" t="s">
        <v>1333</v>
      </c>
      <c r="D38"/>
      <c r="E38"/>
      <c r="F38" t="str">
        <f>TableDog[[#This Row],[Keyword]]&amp;"-"&amp;TableDog[[#This Row],[Kind]]</f>
        <v>OTCPROCEDURES-External Link</v>
      </c>
    </row>
    <row r="39" spans="1:6" x14ac:dyDescent="0.35">
      <c r="A39" s="54" t="s">
        <v>1388</v>
      </c>
      <c r="B39" t="s">
        <v>1387</v>
      </c>
      <c r="C39" t="s">
        <v>1333</v>
      </c>
      <c r="D39"/>
      <c r="E39"/>
      <c r="F39" t="str">
        <f>TableDog[[#This Row],[Keyword]]&amp;"-"&amp;TableDog[[#This Row],[Kind]]</f>
        <v>ONEDRIVE-External Link</v>
      </c>
    </row>
    <row r="40" spans="1:6" x14ac:dyDescent="0.35">
      <c r="A40" s="54" t="s">
        <v>1389</v>
      </c>
      <c r="B40" t="s">
        <v>1390</v>
      </c>
      <c r="C40" t="s">
        <v>1333</v>
      </c>
      <c r="D40"/>
      <c r="E40"/>
      <c r="F40" t="str">
        <f>TableDog[[#This Row],[Keyword]]&amp;"-"&amp;TableDog[[#This Row],[Kind]]</f>
        <v>ENTEC-External Link</v>
      </c>
    </row>
    <row r="41" spans="1:6" x14ac:dyDescent="0.35">
      <c r="A41" s="54" t="s">
        <v>1392</v>
      </c>
      <c r="B41" t="s">
        <v>1391</v>
      </c>
      <c r="C41" t="s">
        <v>1333</v>
      </c>
      <c r="D41"/>
      <c r="E41"/>
      <c r="F41" t="str">
        <f>TableDog[[#This Row],[Keyword]]&amp;"-"&amp;TableDog[[#This Row],[Kind]]</f>
        <v>RISEPEDIA-External Link</v>
      </c>
    </row>
    <row r="42" spans="1:6" x14ac:dyDescent="0.35">
      <c r="A42" s="54" t="s">
        <v>1457</v>
      </c>
      <c r="B42" t="s">
        <v>1414</v>
      </c>
      <c r="C42" t="s">
        <v>1333</v>
      </c>
      <c r="D42"/>
      <c r="E42"/>
      <c r="F42" t="str">
        <f>TableDog[[#This Row],[Keyword]]&amp;"-"&amp;TableDog[[#This Row],[Kind]]</f>
        <v>BEST-External Link</v>
      </c>
    </row>
    <row r="43" spans="1:6" x14ac:dyDescent="0.35">
      <c r="A43" s="54" t="s">
        <v>1427</v>
      </c>
      <c r="B43" t="s">
        <v>1426</v>
      </c>
      <c r="C43" t="s">
        <v>1333</v>
      </c>
      <c r="D43"/>
      <c r="E43"/>
      <c r="F43" t="str">
        <f>TableDog[[#This Row],[Keyword]]&amp;"-"&amp;TableDog[[#This Row],[Kind]]</f>
        <v>ONENOTE-External Link</v>
      </c>
    </row>
    <row r="44" spans="1:6" x14ac:dyDescent="0.35">
      <c r="A44" s="54" t="s">
        <v>1466</v>
      </c>
      <c r="B44" t="s">
        <v>1467</v>
      </c>
      <c r="C44" t="s">
        <v>1333</v>
      </c>
      <c r="D44"/>
      <c r="E44"/>
      <c r="F44" t="str">
        <f>TableDog[[#This Row],[Keyword]]&amp;"-"&amp;TableDog[[#This Row],[Kind]]</f>
        <v>PYTOEXE-External Link</v>
      </c>
    </row>
    <row r="45" spans="1:6" x14ac:dyDescent="0.35">
      <c r="A45" s="54" t="s">
        <v>1469</v>
      </c>
      <c r="B45" t="s">
        <v>1470</v>
      </c>
      <c r="C45" t="s">
        <v>177</v>
      </c>
      <c r="D45"/>
      <c r="E45"/>
      <c r="F45" t="str">
        <f>TableDog[[#This Row],[Keyword]]&amp;"-"&amp;TableDog[[#This Row],[Kind]]</f>
        <v>SCENARIOS-Script</v>
      </c>
    </row>
    <row r="46" spans="1:6" x14ac:dyDescent="0.35">
      <c r="A46" t="s">
        <v>1471</v>
      </c>
      <c r="B46" t="s">
        <v>1468</v>
      </c>
      <c r="C46" t="s">
        <v>177</v>
      </c>
      <c r="D46"/>
      <c r="E46"/>
      <c r="F46" t="str">
        <f>TableDog[[#This Row],[Keyword]]&amp;"-"&amp;TableDog[[#This Row],[Kind]]</f>
        <v>MOVING-Script</v>
      </c>
    </row>
    <row r="47" spans="1:6" x14ac:dyDescent="0.35">
      <c r="A47" t="s">
        <v>1473</v>
      </c>
      <c r="B47" t="s">
        <v>570</v>
      </c>
      <c r="C47" t="s">
        <v>177</v>
      </c>
      <c r="D47"/>
      <c r="E47"/>
      <c r="F47" t="str">
        <f>TableDog[[#This Row],[Keyword]]&amp;"-"&amp;TableDog[[#This Row],[Kind]]</f>
        <v>MATERIALS-Script</v>
      </c>
    </row>
    <row r="48" spans="1:6" x14ac:dyDescent="0.35">
      <c r="A48" s="54" t="s">
        <v>1475</v>
      </c>
      <c r="B48" t="s">
        <v>1474</v>
      </c>
      <c r="C48" t="s">
        <v>1333</v>
      </c>
      <c r="D48"/>
      <c r="E48"/>
      <c r="F48" t="str">
        <f>TableDog[[#This Row],[Keyword]]&amp;"-"&amp;TableDog[[#This Row],[Kind]]</f>
        <v>COPILOT-External Link</v>
      </c>
    </row>
    <row r="49" spans="1:6" x14ac:dyDescent="0.35">
      <c r="A49" t="s">
        <v>1486</v>
      </c>
      <c r="B49" t="s">
        <v>1390</v>
      </c>
      <c r="C49" t="s">
        <v>1739</v>
      </c>
      <c r="D49"/>
      <c r="E49"/>
      <c r="F49" t="str">
        <f>TableDog[[#This Row],[Keyword]]&amp;"-"&amp;TableDog[[#This Row],[Kind]]</f>
        <v>ENTEC-External Sheet</v>
      </c>
    </row>
  </sheetData>
  <phoneticPr fontId="5" type="noConversion"/>
  <dataValidations count="1">
    <dataValidation type="list" allowBlank="1" showInputMessage="1" showErrorMessage="1" sqref="C4:C49" xr:uid="{71B340BF-0D9C-4048-827D-A8D149D7232F}">
      <formula1>"Internal Sheet,External Link,External Sheet,Script"</formula1>
    </dataValidation>
  </dataValidations>
  <hyperlinks>
    <hyperlink ref="A21" r:id="rId1" xr:uid="{CA7B1D4E-C066-4585-8B3D-A30763A32123}"/>
    <hyperlink ref="A22" r:id="rId2" display="https://workspaces.bsnconnect.com/teams/Digital_Acceleration_LA-LAABOMe-AmbassadorNetwork/_layouts/15/Doc.aspx?sourcedoc={8f4cc607-e223-4155-8651-6bdd99cb368f}&amp;action=edit&amp;wd=target%28Buying%20Experience.one%7C734b0bb5-7e41-449c-aa19-1300c88091ba%2FMeetings%7C1fc26b6a-786b-45ce-a31d-372ebdafb4ed%2F%29&amp;wdorigin=NavigationUrl" xr:uid="{052BC4A8-0599-4A39-86F0-A613817A62D8}"/>
    <hyperlink ref="A23" r:id="rId3" xr:uid="{2AC37908-9C41-4A04-80EB-82BC3D9D758B}"/>
    <hyperlink ref="A24" r:id="rId4" display="https://workspaces.bsnconnect.com/teams/LAACPMandConstruction-OTCTeam/_layouts/15/Doc.aspx?sourcedoc=%7b09c46d60-e8b4-45da-8121-6ef640a1ac6b%7d&amp;action=edit&amp;wd=target%28New%20Section%201.one%7C077fc537-ed3d-4dc4-a18a-48e2c150a678%2F07%5C%2Fjun%5C%2F24%7C03f1bbd4-32e4-4356-9a83-dd5e97c949ce%2F%29&amp;wdorigin=NavigationUrl" xr:uid="{7987FA52-D34F-46CB-AC96-3071285853C1}"/>
    <hyperlink ref="A25" r:id="rId5" display="https://myoffice.bsnconnect.com/:u:/r/personal/ne20119_dow_com/_layouts/15/Doc.aspx?sourcedoc=%7B9739EFB6-39D9-4A55-9CF6-7806A87A3B82%7D&amp;file=D%C3%BAvidas.vsdx&amp;action=edit&amp;mobileredirect=true&amp;DefaultItemOpen=1&amp;ct=1726771810623&amp;wdOrigin=OFFICECOM-WEB.START.REC&amp;cid=f33124dd-f238-45d2-a8a7-c833737d97fc&amp;wdPreviousSessionSrc=HarmonyWeb&amp;wdPreviousSession=270c2e36-43c7-4885-8ca0-3d6e0c93fff3&amp;or=PrevEdit" xr:uid="{9C1D1F9B-BBD1-42CE-A820-27D2959CC006}"/>
    <hyperlink ref="A26" r:id="rId6" display="https://apps.powerapps.com/play/e/0d767be7-cd2e-e332-ac62-a3244abf6217/a/735e3e54-bb68-45e3-9a2d-9d0ba47de1e6?tenantId=c3e32f53-cb7f-4809-968d-1cc4ccc785fe&amp;amp;amp;hint=3f9ac2c4-c253-412b-9d11-10758aa905e7&amp;amp;amp;sourcetime=1725543527348&amp;amp;amp;source=portal&amp;amp;source=teamsLinkUnfurling&amp;source=teamsLinkUnfurling" xr:uid="{EBFF0810-BA7D-4526-AD29-B78C2D45F37E}"/>
    <hyperlink ref="A27" r:id="rId7" xr:uid="{118981E3-7640-4FF3-90AD-6BA9B1C5D572}"/>
    <hyperlink ref="A28" r:id="rId8" xr:uid="{D6034996-5A54-4730-B177-63880B604FD9}"/>
    <hyperlink ref="A29" r:id="rId9" xr:uid="{EFF9A1CD-B095-43F8-837D-7C2E93BD52A4}"/>
    <hyperlink ref="A30" r:id="rId10" xr:uid="{66F479E5-0063-4877-B595-F52B44B8ACCE}"/>
    <hyperlink ref="A31" r:id="rId11" xr:uid="{8B378DC6-F132-411F-95C3-6C6DB0410D3D}"/>
    <hyperlink ref="A32" r:id="rId12" xr:uid="{ABBF6690-5007-42FA-8755-A7CA54C8D59D}"/>
    <hyperlink ref="A33" r:id="rId13" xr:uid="{7962D2C3-B6F3-426F-88F0-1383000828EF}"/>
    <hyperlink ref="A34" r:id="rId14" xr:uid="{4FD0579F-C0AA-4377-B553-07702450DB04}"/>
    <hyperlink ref="A35" r:id="rId15" xr:uid="{BEA73F81-46C5-4723-9F4F-2F26F98B0245}"/>
    <hyperlink ref="A36" r:id="rId16" xr:uid="{F9548FCD-005A-4008-94D9-FC5B7A36E10E}"/>
    <hyperlink ref="A37" r:id="rId17" xr:uid="{94D793C7-3CC0-4157-BEE6-C9CDD011448D}"/>
    <hyperlink ref="A38" r:id="rId18" xr:uid="{3EF738D0-5990-4558-9155-3B75ECE2C249}"/>
    <hyperlink ref="A39" r:id="rId19" xr:uid="{460D0C8D-D9A8-4940-BCCF-44AF24FA073D}"/>
    <hyperlink ref="A40" r:id="rId20" xr:uid="{7BE72E86-38DB-43C1-AE4E-C3E204E61C3F}"/>
    <hyperlink ref="A41" r:id="rId21" xr:uid="{5801F4A0-D887-4AAC-BE01-9EDB2BABB1D7}"/>
    <hyperlink ref="A18" r:id="rId22" location="/single-sim" xr:uid="{8FEFA529-46C5-4CFB-8EC4-ECE82C8B40A5}"/>
    <hyperlink ref="A42" r:id="rId23" xr:uid="{2CD693FD-855E-495F-A8BE-E628D38DAA4B}"/>
    <hyperlink ref="A43" r:id="rId24" display="https://workspaces.bsnconnect.com/teams/LAACPMandConstruction-OTCTeam/_layouts/15/Doc.aspx?sourcedoc={09c46d60-e8b4-45da-8121-6ef640a1ac6b}&amp;action=edit&amp;wd=target%28Digital%20Checkpoint.one%7Ca133a6b7-56e9-470c-82b9-fc484501acb5%2FPautas%20para%20a%20reuni%C3%A3o%7C2db46329-c12d-4225-aa1a-3c03a5659c4c%2F%29&amp;wdorigin=NavigationUrl" xr:uid="{B1256686-6E06-4AAD-B81B-956C1373EA3D}"/>
    <hyperlink ref="A44" r:id="rId25" xr:uid="{AB3DABDF-6C0D-451B-BF43-8D12B8F44422}"/>
    <hyperlink ref="A45" r:id="rId26" display="https://myoffice.bsnconnect.com/personal/ne20119_dow_com/Documents/Desktop/Backups/Digital/Internal files/Tools/Executables/Production/exe.win-amd64-3.12/Production.exe" xr:uid="{7258B002-A89E-4A9A-BBC3-211240CBEE79}"/>
    <hyperlink ref="A48" r:id="rId27" xr:uid="{5E6988A6-B7D0-4A5B-8E57-89D55B9FB9D6}"/>
  </hyperlinks>
  <pageMargins left="0.7" right="0.7" top="0.75" bottom="0.75" header="0.3" footer="0.3"/>
  <headerFooter>
    <oddFooter>&amp;C_x000D_&amp;1#&amp;"Calibri"&amp;10&amp;K000000 General Business</oddFooter>
  </headerFooter>
  <tableParts count="1">
    <tablePart r:id="rId2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02D1F-5930-40E4-9520-11F0EECAE860}">
  <sheetPr codeName="Sheet10"/>
  <dimension ref="A1"/>
  <sheetViews>
    <sheetView workbookViewId="0">
      <selection activeCell="A2" sqref="A2"/>
    </sheetView>
  </sheetViews>
  <sheetFormatPr defaultColWidth="8.7265625" defaultRowHeight="14.5" x14ac:dyDescent="0.35"/>
  <cols>
    <col min="1" max="1" width="8.7265625" style="21"/>
    <col min="2" max="10" width="10.26953125" style="21" customWidth="1"/>
    <col min="11" max="15" width="11.26953125" style="21" customWidth="1"/>
    <col min="16" max="16384" width="8.7265625" style="21"/>
  </cols>
  <sheetData>
    <row r="1" spans="1:1" x14ac:dyDescent="0.35">
      <c r="A1" s="56"/>
    </row>
  </sheetData>
  <pageMargins left="0.7" right="0.7" top="0.75" bottom="0.75" header="0.3" footer="0.3"/>
  <headerFooter>
    <oddFooter>&amp;C_x000D_&amp;1#&amp;"Calibri"&amp;10&amp;K000000 General Business</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BF3C-1D08-43E9-ADF6-6D406454C3D4}">
  <sheetPr codeName="Sheet7"/>
  <dimension ref="A1:J3"/>
  <sheetViews>
    <sheetView workbookViewId="0">
      <selection activeCell="E15" sqref="E15"/>
    </sheetView>
  </sheetViews>
  <sheetFormatPr defaultColWidth="8.7265625" defaultRowHeight="14.5" x14ac:dyDescent="0.35"/>
  <cols>
    <col min="1" max="1" width="13.453125" style="13" customWidth="1"/>
    <col min="2" max="2" width="12.54296875" style="13" customWidth="1"/>
    <col min="3" max="3" width="15.1796875" style="13" bestFit="1" customWidth="1"/>
    <col min="4" max="4" width="19.453125" style="13" customWidth="1"/>
    <col min="5" max="5" width="19.54296875" style="13" customWidth="1"/>
    <col min="6" max="6" width="19.453125" style="13" customWidth="1"/>
    <col min="7" max="7" width="19" style="13" customWidth="1"/>
    <col min="8" max="8" width="14.81640625" style="13" customWidth="1"/>
    <col min="9" max="9" width="8.7265625" style="13"/>
    <col min="10" max="10" width="11.81640625" style="13" customWidth="1"/>
    <col min="11" max="16384" width="8.7265625" style="13"/>
  </cols>
  <sheetData>
    <row r="1" spans="1:10" s="21" customFormat="1" x14ac:dyDescent="0.35">
      <c r="C1" s="41"/>
    </row>
    <row r="2" spans="1:10" x14ac:dyDescent="0.35">
      <c r="A2" s="8" t="s">
        <v>1349</v>
      </c>
      <c r="B2" s="8" t="s">
        <v>1350</v>
      </c>
      <c r="C2" s="8" t="s">
        <v>1351</v>
      </c>
      <c r="D2" s="8" t="s">
        <v>1352</v>
      </c>
      <c r="E2" s="8" t="s">
        <v>520</v>
      </c>
      <c r="F2" s="8" t="s">
        <v>1353</v>
      </c>
      <c r="G2" s="8" t="s">
        <v>1354</v>
      </c>
      <c r="H2" s="8" t="s">
        <v>1355</v>
      </c>
      <c r="I2" s="8" t="s">
        <v>518</v>
      </c>
      <c r="J2" s="8" t="s">
        <v>1356</v>
      </c>
    </row>
    <row r="3" spans="1:10" x14ac:dyDescent="0.35">
      <c r="A3" s="47">
        <v>45450</v>
      </c>
      <c r="B3" s="48">
        <v>9.778935185185185E-2</v>
      </c>
      <c r="C3" s="8" t="s">
        <v>295</v>
      </c>
      <c r="D3" s="8" t="s">
        <v>1357</v>
      </c>
      <c r="E3" s="8" t="s">
        <v>1358</v>
      </c>
      <c r="F3" s="8" t="s">
        <v>197</v>
      </c>
      <c r="G3" s="8" t="s">
        <v>202</v>
      </c>
      <c r="H3" s="8" t="s">
        <v>550</v>
      </c>
      <c r="I3" s="8" cm="1">
        <f t="array" ref="I3">ROW()-ROW(TableGM[#Headers])</f>
        <v>1</v>
      </c>
      <c r="J3" s="8" t="s">
        <v>231</v>
      </c>
    </row>
  </sheetData>
  <pageMargins left="0.7" right="0.7" top="0.75" bottom="0.75" header="0.3" footer="0.3"/>
  <headerFooter>
    <oddFooter>&amp;C_x000D_&amp;1#&amp;"Calibri"&amp;10&amp;K000000 General Business</oddFoot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8879879EE1D2F4F97A8356F594C5B08" ma:contentTypeVersion="12" ma:contentTypeDescription="Create a new document." ma:contentTypeScope="" ma:versionID="80389e5f098f572dc2068aca5ae15296">
  <xsd:schema xmlns:xsd="http://www.w3.org/2001/XMLSchema" xmlns:xs="http://www.w3.org/2001/XMLSchema" xmlns:p="http://schemas.microsoft.com/office/2006/metadata/properties" xmlns:ns3="95908385-3466-4b00-b0d1-7616b8952272" xmlns:ns4="07414c73-e1fd-48bd-9b83-f9d4bda2c327" targetNamespace="http://schemas.microsoft.com/office/2006/metadata/properties" ma:root="true" ma:fieldsID="9dadf592a7d96f2e5d9f7aa1a3bd6516" ns3:_="" ns4:_="">
    <xsd:import namespace="95908385-3466-4b00-b0d1-7616b8952272"/>
    <xsd:import namespace="07414c73-e1fd-48bd-9b83-f9d4bda2c327"/>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908385-3466-4b00-b0d1-7616b8952272"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9"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7414c73-e1fd-48bd-9b83-f9d4bda2c32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95908385-3466-4b00-b0d1-7616b8952272"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280DCE8-533C-41A7-B2C8-098C4B5E8C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908385-3466-4b00-b0d1-7616b8952272"/>
    <ds:schemaRef ds:uri="07414c73-e1fd-48bd-9b83-f9d4bda2c32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97D9EF8-6B6F-4CF0-910C-18A6F171536E}">
  <ds:schemaRefs>
    <ds:schemaRef ds:uri="http://www.w3.org/XML/1998/namespace"/>
    <ds:schemaRef ds:uri="http://purl.org/dc/elements/1.1/"/>
    <ds:schemaRef ds:uri="http://purl.org/dc/dcmitype/"/>
    <ds:schemaRef ds:uri="http://schemas.microsoft.com/office/2006/metadata/properties"/>
    <ds:schemaRef ds:uri="http://schemas.openxmlformats.org/package/2006/metadata/core-properties"/>
    <ds:schemaRef ds:uri="http://schemas.microsoft.com/office/2006/documentManagement/types"/>
    <ds:schemaRef ds:uri="http://schemas.microsoft.com/office/infopath/2007/PartnerControls"/>
    <ds:schemaRef ds:uri="07414c73-e1fd-48bd-9b83-f9d4bda2c327"/>
    <ds:schemaRef ds:uri="95908385-3466-4b00-b0d1-7616b8952272"/>
    <ds:schemaRef ds:uri="http://purl.org/dc/terms/"/>
  </ds:schemaRefs>
</ds:datastoreItem>
</file>

<file path=customXml/itemProps3.xml><?xml version="1.0" encoding="utf-8"?>
<ds:datastoreItem xmlns:ds="http://schemas.openxmlformats.org/officeDocument/2006/customXml" ds:itemID="{271F4815-9228-493F-8802-18229FAE2378}">
  <ds:schemaRefs>
    <ds:schemaRef ds:uri="http://schemas.microsoft.com/sharepoint/v3/contenttype/forms"/>
  </ds:schemaRefs>
</ds:datastoreItem>
</file>

<file path=docMetadata/LabelInfo.xml><?xml version="1.0" encoding="utf-8"?>
<clbl:labelList xmlns:clbl="http://schemas.microsoft.com/office/2020/mipLabelMetadata">
  <clbl:label id="{3aac0ad3-18d9-49e9-a80d-c985041778ba}" enabled="1" method="Standard" siteId="{c3e32f53-cb7f-4809-968d-1cc4ccc785fe}"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Manual</vt:lpstr>
      <vt:lpstr>Histórico</vt:lpstr>
      <vt:lpstr>FuncOutputs</vt:lpstr>
    </vt:vector>
  </TitlesOfParts>
  <Manager/>
  <Company>Dow Chemical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Rocha, Felipe (FL)</dc:creator>
  <cp:keywords/>
  <dc:description/>
  <cp:lastModifiedBy>Rocha, Felipe (FL)</cp:lastModifiedBy>
  <cp:revision/>
  <dcterms:created xsi:type="dcterms:W3CDTF">2024-05-03T11:07:17Z</dcterms:created>
  <dcterms:modified xsi:type="dcterms:W3CDTF">2024-12-06T19:24:27Z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aac0ad3-18d9-49e9-a80d-c985041778ba_Enabled">
    <vt:lpwstr>true</vt:lpwstr>
  </property>
  <property fmtid="{D5CDD505-2E9C-101B-9397-08002B2CF9AE}" pid="3" name="MSIP_Label_3aac0ad3-18d9-49e9-a80d-c985041778ba_SetDate">
    <vt:lpwstr>2024-05-03T11:19:51Z</vt:lpwstr>
  </property>
  <property fmtid="{D5CDD505-2E9C-101B-9397-08002B2CF9AE}" pid="4" name="MSIP_Label_3aac0ad3-18d9-49e9-a80d-c985041778ba_Method">
    <vt:lpwstr>Standard</vt:lpwstr>
  </property>
  <property fmtid="{D5CDD505-2E9C-101B-9397-08002B2CF9AE}" pid="5" name="MSIP_Label_3aac0ad3-18d9-49e9-a80d-c985041778ba_Name">
    <vt:lpwstr>General Business</vt:lpwstr>
  </property>
  <property fmtid="{D5CDD505-2E9C-101B-9397-08002B2CF9AE}" pid="6" name="MSIP_Label_3aac0ad3-18d9-49e9-a80d-c985041778ba_SiteId">
    <vt:lpwstr>c3e32f53-cb7f-4809-968d-1cc4ccc785fe</vt:lpwstr>
  </property>
  <property fmtid="{D5CDD505-2E9C-101B-9397-08002B2CF9AE}" pid="7" name="MSIP_Label_3aac0ad3-18d9-49e9-a80d-c985041778ba_ActionId">
    <vt:lpwstr>7aaf62b3-6a1e-45a4-84e8-7e759f56c32d</vt:lpwstr>
  </property>
  <property fmtid="{D5CDD505-2E9C-101B-9397-08002B2CF9AE}" pid="8" name="MSIP_Label_3aac0ad3-18d9-49e9-a80d-c985041778ba_ContentBits">
    <vt:lpwstr>2</vt:lpwstr>
  </property>
  <property fmtid="{D5CDD505-2E9C-101B-9397-08002B2CF9AE}" pid="9" name="ContentTypeId">
    <vt:lpwstr>0x01010058879879EE1D2F4F97A8356F594C5B08</vt:lpwstr>
  </property>
  <property fmtid="{D5CDD505-2E9C-101B-9397-08002B2CF9AE}" pid="10" name="MediaServiceImageTags">
    <vt:lpwstr/>
  </property>
</Properties>
</file>