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c\OneDrive\Desktop\SU-proiect\"/>
    </mc:Choice>
  </mc:AlternateContent>
  <xr:revisionPtr revIDLastSave="0" documentId="13_ncr:1_{AFCC9AB1-F82A-4C75-B020-C9934679DE27}" xr6:coauthVersionLast="47" xr6:coauthVersionMax="47" xr10:uidLastSave="{00000000-0000-0000-0000-000000000000}"/>
  <bookViews>
    <workbookView xWindow="-108" yWindow="-108" windowWidth="23256" windowHeight="13176" xr2:uid="{282A5110-8BD7-42A1-B251-6B029E2DA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B13" i="1"/>
  <c r="L7" i="1"/>
  <c r="K7" i="1"/>
  <c r="L2" i="1"/>
  <c r="K2" i="1"/>
  <c r="B10" i="1"/>
  <c r="B14" i="1"/>
  <c r="B15" i="1"/>
  <c r="B5" i="1"/>
  <c r="E7" i="1"/>
  <c r="E8" i="1" s="1"/>
  <c r="H8" i="1"/>
  <c r="H9" i="1" s="1"/>
  <c r="B11" i="1" l="1"/>
  <c r="B12" i="1" l="1"/>
  <c r="B18" i="1" s="1"/>
</calcChain>
</file>

<file path=xl/sharedStrings.xml><?xml version="1.0" encoding="utf-8"?>
<sst xmlns="http://schemas.openxmlformats.org/spreadsheetml/2006/main" count="51" uniqueCount="45">
  <si>
    <t>Date intrare</t>
  </si>
  <si>
    <t>L</t>
  </si>
  <si>
    <t>b</t>
  </si>
  <si>
    <t>P</t>
  </si>
  <si>
    <t>Taf</t>
  </si>
  <si>
    <t>cost</t>
  </si>
  <si>
    <t>tf</t>
  </si>
  <si>
    <t>Gc</t>
  </si>
  <si>
    <t>Ec</t>
  </si>
  <si>
    <t>Ef</t>
  </si>
  <si>
    <t>tac</t>
  </si>
  <si>
    <t>tc</t>
  </si>
  <si>
    <t>Calcule</t>
  </si>
  <si>
    <t>ro</t>
  </si>
  <si>
    <t>D</t>
  </si>
  <si>
    <t>d</t>
  </si>
  <si>
    <t>S</t>
  </si>
  <si>
    <t>W</t>
  </si>
  <si>
    <t>K</t>
  </si>
  <si>
    <t>Pret</t>
  </si>
  <si>
    <t>masa</t>
  </si>
  <si>
    <t>Materiale miez (H60)</t>
  </si>
  <si>
    <t>Cost</t>
  </si>
  <si>
    <t>Eroare</t>
  </si>
  <si>
    <t>Materiale invelis (GFRP)</t>
  </si>
  <si>
    <t>mesh(miez si invelis)</t>
  </si>
  <si>
    <t>10mm</t>
  </si>
  <si>
    <t>presiunea este aplicata pe o regiune de 410mm</t>
  </si>
  <si>
    <t>Deplasare:</t>
  </si>
  <si>
    <t>Von-misses</t>
  </si>
  <si>
    <t>Elemental-nodal:</t>
  </si>
  <si>
    <t>Elemental:</t>
  </si>
  <si>
    <t>invelis</t>
  </si>
  <si>
    <t>miez</t>
  </si>
  <si>
    <t>Masa</t>
  </si>
  <si>
    <t>&gt;5</t>
  </si>
  <si>
    <t>1471.5N in Mpa=0.0071</t>
  </si>
  <si>
    <t>Tetra</t>
  </si>
  <si>
    <t>deplasarea maxima</t>
  </si>
  <si>
    <t>deplasare simulare</t>
  </si>
  <si>
    <t>rigiditate =5 N/mm = 5000 N/m</t>
  </si>
  <si>
    <t>coeficient de siguranta 5</t>
  </si>
  <si>
    <t>nu este permis</t>
  </si>
  <si>
    <t>Tensiuni admisibile cu factor de siguranta 5</t>
  </si>
  <si>
    <t>Factor de siguranta: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</si>
</sst>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0" xfId="0" applyFont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17</xdr:col>
      <xdr:colOff>374271</xdr:colOff>
      <xdr:row>56</xdr:row>
      <xdr:rowOff>8876</xdr:rowOff>
    </xdr:to>
    <xdr:pic>
      <xdr:nvPicPr>
        <xdr:cNvPr id="2" name="Imagine 1">
          <a:extLst>
            <a:ext uri="{FF2B5EF4-FFF2-40B4-BE49-F238E27FC236}">
              <a16:creationId xmlns:a16="http://schemas.microsoft.com/office/drawing/2014/main" id="{CFF50CB0-DFE4-B6A3-9D22-FD7F61A7D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02182"/>
          <a:ext cx="12170195" cy="6492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17</xdr:col>
      <xdr:colOff>325573</xdr:colOff>
      <xdr:row>95</xdr:row>
      <xdr:rowOff>72299</xdr:rowOff>
    </xdr:to>
    <xdr:pic>
      <xdr:nvPicPr>
        <xdr:cNvPr id="4" name="Imagine 3">
          <a:extLst>
            <a:ext uri="{FF2B5EF4-FFF2-40B4-BE49-F238E27FC236}">
              <a16:creationId xmlns:a16="http://schemas.microsoft.com/office/drawing/2014/main" id="{BE239F8B-1EA5-EC4B-EF60-961D92C2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99059"/>
          <a:ext cx="12132091" cy="67061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17</xdr:col>
      <xdr:colOff>51103</xdr:colOff>
      <xdr:row>131</xdr:row>
      <xdr:rowOff>46285</xdr:rowOff>
    </xdr:to>
    <xdr:pic>
      <xdr:nvPicPr>
        <xdr:cNvPr id="5" name="Imagine 4">
          <a:extLst>
            <a:ext uri="{FF2B5EF4-FFF2-40B4-BE49-F238E27FC236}">
              <a16:creationId xmlns:a16="http://schemas.microsoft.com/office/drawing/2014/main" id="{323C16AD-5437-0F98-BFE0-9096A9243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65486"/>
          <a:ext cx="11872989" cy="652328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39</xdr:col>
      <xdr:colOff>511588</xdr:colOff>
      <xdr:row>39</xdr:row>
      <xdr:rowOff>19282</xdr:rowOff>
    </xdr:to>
    <xdr:pic>
      <xdr:nvPicPr>
        <xdr:cNvPr id="6" name="Imagine 5">
          <a:extLst>
            <a:ext uri="{FF2B5EF4-FFF2-40B4-BE49-F238E27FC236}">
              <a16:creationId xmlns:a16="http://schemas.microsoft.com/office/drawing/2014/main" id="{A2A3AF52-6CC7-749F-2C84-AA8AC3A46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19018" y="360218"/>
          <a:ext cx="12093988" cy="668331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39</xdr:col>
      <xdr:colOff>595415</xdr:colOff>
      <xdr:row>77</xdr:row>
      <xdr:rowOff>51745</xdr:rowOff>
    </xdr:to>
    <xdr:pic>
      <xdr:nvPicPr>
        <xdr:cNvPr id="7" name="Imagine 6">
          <a:extLst>
            <a:ext uri="{FF2B5EF4-FFF2-40B4-BE49-F238E27FC236}">
              <a16:creationId xmlns:a16="http://schemas.microsoft.com/office/drawing/2014/main" id="{881077B2-0A8D-7502-877C-5AD74C1A6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50686" y="7587343"/>
          <a:ext cx="12177815" cy="6713802"/>
        </a:xfrm>
        <a:prstGeom prst="rect">
          <a:avLst/>
        </a:prstGeom>
      </xdr:spPr>
    </xdr:pic>
    <xdr:clientData/>
  </xdr:twoCellAnchor>
  <xdr:twoCellAnchor editAs="oneCell">
    <xdr:from>
      <xdr:col>7</xdr:col>
      <xdr:colOff>43543</xdr:colOff>
      <xdr:row>9</xdr:row>
      <xdr:rowOff>130630</xdr:rowOff>
    </xdr:from>
    <xdr:to>
      <xdr:col>14</xdr:col>
      <xdr:colOff>267100</xdr:colOff>
      <xdr:row>14</xdr:row>
      <xdr:rowOff>28375</xdr:rowOff>
    </xdr:to>
    <xdr:pic>
      <xdr:nvPicPr>
        <xdr:cNvPr id="8" name="Imagine 7">
          <a:extLst>
            <a:ext uri="{FF2B5EF4-FFF2-40B4-BE49-F238E27FC236}">
              <a16:creationId xmlns:a16="http://schemas.microsoft.com/office/drawing/2014/main" id="{EADE79E6-576B-6F2F-C14D-3620B42E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49686" y="1796144"/>
          <a:ext cx="4610500" cy="823031"/>
        </a:xfrm>
        <a:prstGeom prst="rect">
          <a:avLst/>
        </a:prstGeom>
      </xdr:spPr>
    </xdr:pic>
    <xdr:clientData/>
  </xdr:twoCellAnchor>
  <xdr:twoCellAnchor editAs="oneCell">
    <xdr:from>
      <xdr:col>6</xdr:col>
      <xdr:colOff>566056</xdr:colOff>
      <xdr:row>14</xdr:row>
      <xdr:rowOff>21771</xdr:rowOff>
    </xdr:from>
    <xdr:to>
      <xdr:col>10</xdr:col>
      <xdr:colOff>568455</xdr:colOff>
      <xdr:row>17</xdr:row>
      <xdr:rowOff>121977</xdr:rowOff>
    </xdr:to>
    <xdr:pic>
      <xdr:nvPicPr>
        <xdr:cNvPr id="9" name="Imagine 8">
          <a:extLst>
            <a:ext uri="{FF2B5EF4-FFF2-40B4-BE49-F238E27FC236}">
              <a16:creationId xmlns:a16="http://schemas.microsoft.com/office/drawing/2014/main" id="{5C2F9D5B-D6F3-E942-58D8-A46CC6B7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62599" y="2612571"/>
          <a:ext cx="2560542" cy="65537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78</xdr:row>
      <xdr:rowOff>0</xdr:rowOff>
    </xdr:from>
    <xdr:to>
      <xdr:col>39</xdr:col>
      <xdr:colOff>587795</xdr:colOff>
      <xdr:row>112</xdr:row>
      <xdr:rowOff>48446</xdr:rowOff>
    </xdr:to>
    <xdr:pic>
      <xdr:nvPicPr>
        <xdr:cNvPr id="10" name="Imagine 9">
          <a:extLst>
            <a:ext uri="{FF2B5EF4-FFF2-40B4-BE49-F238E27FC236}">
              <a16:creationId xmlns:a16="http://schemas.microsoft.com/office/drawing/2014/main" id="{F7E76316-5EBA-1C84-B361-7FFEC0836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650686" y="14434457"/>
          <a:ext cx="12170195" cy="6340389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60</xdr:col>
      <xdr:colOff>542071</xdr:colOff>
      <xdr:row>76</xdr:row>
      <xdr:rowOff>46285</xdr:rowOff>
    </xdr:to>
    <xdr:pic>
      <xdr:nvPicPr>
        <xdr:cNvPr id="11" name="Imagine 10">
          <a:extLst>
            <a:ext uri="{FF2B5EF4-FFF2-40B4-BE49-F238E27FC236}">
              <a16:creationId xmlns:a16="http://schemas.microsoft.com/office/drawing/2014/main" id="{562E92E0-5439-4F54-84CB-6066AE02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422350" y="8001000"/>
          <a:ext cx="12124471" cy="652328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79</xdr:row>
      <xdr:rowOff>0</xdr:rowOff>
    </xdr:from>
    <xdr:to>
      <xdr:col>60</xdr:col>
      <xdr:colOff>534450</xdr:colOff>
      <xdr:row>112</xdr:row>
      <xdr:rowOff>38648</xdr:rowOff>
    </xdr:to>
    <xdr:pic>
      <xdr:nvPicPr>
        <xdr:cNvPr id="12" name="Imagine 11">
          <a:extLst>
            <a:ext uri="{FF2B5EF4-FFF2-40B4-BE49-F238E27FC236}">
              <a16:creationId xmlns:a16="http://schemas.microsoft.com/office/drawing/2014/main" id="{947CABAC-D5FE-78CC-2151-6F73C54E3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422350" y="15049500"/>
          <a:ext cx="12116850" cy="6325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A983-269C-48C9-9DAC-E5FDCA6AD2B1}">
  <dimension ref="A1:AO134"/>
  <sheetViews>
    <sheetView tabSelected="1" zoomScale="70" zoomScaleNormal="70" workbookViewId="0">
      <selection activeCell="P6" sqref="P6"/>
    </sheetView>
  </sheetViews>
  <sheetFormatPr defaultRowHeight="14.4" x14ac:dyDescent="0.3"/>
  <cols>
    <col min="1" max="1" width="21.6640625" customWidth="1"/>
    <col min="2" max="2" width="12" bestFit="1" customWidth="1"/>
    <col min="4" max="4" width="10.88671875" customWidth="1"/>
    <col min="5" max="5" width="10.33203125" customWidth="1"/>
    <col min="8" max="8" width="10.5546875" customWidth="1"/>
  </cols>
  <sheetData>
    <row r="1" spans="1:19" x14ac:dyDescent="0.3">
      <c r="A1" s="6" t="s">
        <v>0</v>
      </c>
      <c r="B1" s="6"/>
      <c r="D1" s="6" t="s">
        <v>24</v>
      </c>
      <c r="E1" s="6"/>
      <c r="G1" s="6" t="s">
        <v>21</v>
      </c>
      <c r="H1" s="6"/>
      <c r="K1" t="s">
        <v>43</v>
      </c>
    </row>
    <row r="2" spans="1:19" x14ac:dyDescent="0.3">
      <c r="A2" s="1" t="s">
        <v>1</v>
      </c>
      <c r="B2" s="1">
        <v>1410</v>
      </c>
      <c r="D2" s="2" t="s">
        <v>13</v>
      </c>
      <c r="E2" s="3">
        <v>1600</v>
      </c>
      <c r="G2" s="2" t="s">
        <v>13</v>
      </c>
      <c r="H2" s="3">
        <v>60</v>
      </c>
      <c r="K2">
        <f>E4/5</f>
        <v>80</v>
      </c>
      <c r="L2">
        <f>H5/5</f>
        <v>0.12</v>
      </c>
    </row>
    <row r="3" spans="1:19" x14ac:dyDescent="0.3">
      <c r="A3" s="1" t="s">
        <v>2</v>
      </c>
      <c r="B3" s="1">
        <v>500</v>
      </c>
      <c r="D3" s="1" t="s">
        <v>9</v>
      </c>
      <c r="E3" s="1">
        <v>20000</v>
      </c>
      <c r="G3" s="1" t="s">
        <v>8</v>
      </c>
      <c r="H3" s="1">
        <v>55</v>
      </c>
      <c r="K3" t="s">
        <v>32</v>
      </c>
      <c r="L3" t="s">
        <v>33</v>
      </c>
      <c r="S3" t="s">
        <v>28</v>
      </c>
    </row>
    <row r="4" spans="1:19" x14ac:dyDescent="0.3">
      <c r="A4" s="1" t="s">
        <v>3</v>
      </c>
      <c r="B4" s="1">
        <v>1471.5</v>
      </c>
      <c r="D4" s="1" t="s">
        <v>4</v>
      </c>
      <c r="E4" s="1">
        <v>400</v>
      </c>
      <c r="G4" s="1" t="s">
        <v>7</v>
      </c>
      <c r="H4" s="1">
        <v>22</v>
      </c>
    </row>
    <row r="5" spans="1:19" x14ac:dyDescent="0.3">
      <c r="A5" s="1" t="s">
        <v>15</v>
      </c>
      <c r="B5" s="1">
        <f>2*E6+H7</f>
        <v>28</v>
      </c>
      <c r="D5" s="1" t="s">
        <v>5</v>
      </c>
      <c r="E5" s="1">
        <v>4</v>
      </c>
      <c r="G5" s="1" t="s">
        <v>10</v>
      </c>
      <c r="H5" s="1">
        <v>0.6</v>
      </c>
      <c r="K5" t="s">
        <v>44</v>
      </c>
    </row>
    <row r="6" spans="1:19" x14ac:dyDescent="0.3">
      <c r="D6" s="1" t="s">
        <v>6</v>
      </c>
      <c r="E6" s="1">
        <v>1.5</v>
      </c>
      <c r="G6" s="1" t="s">
        <v>5</v>
      </c>
      <c r="H6" s="1">
        <v>6</v>
      </c>
    </row>
    <row r="7" spans="1:19" x14ac:dyDescent="0.3">
      <c r="D7" s="1" t="s">
        <v>20</v>
      </c>
      <c r="E7" s="1">
        <f>(E2*(B2*B3*(E6*2)))/10^9</f>
        <v>3.3839999999999999</v>
      </c>
      <c r="G7" s="1" t="s">
        <v>11</v>
      </c>
      <c r="H7" s="1">
        <v>25</v>
      </c>
      <c r="K7">
        <f>E4/140</f>
        <v>2.8571428571428572</v>
      </c>
      <c r="L7">
        <f>H5/0.4</f>
        <v>1.4999999999999998</v>
      </c>
    </row>
    <row r="8" spans="1:19" x14ac:dyDescent="0.3">
      <c r="D8" s="1" t="s">
        <v>19</v>
      </c>
      <c r="E8" s="1">
        <f>E7*E5</f>
        <v>13.536</v>
      </c>
      <c r="G8" s="1" t="s">
        <v>20</v>
      </c>
      <c r="H8" s="1">
        <f>(H2*B2*B3*H7)/10^9</f>
        <v>1.0575000000000001</v>
      </c>
    </row>
    <row r="9" spans="1:19" x14ac:dyDescent="0.3">
      <c r="A9" s="6" t="s">
        <v>12</v>
      </c>
      <c r="B9" s="6"/>
      <c r="G9" s="1" t="s">
        <v>19</v>
      </c>
      <c r="H9" s="1">
        <f>H8*H6</f>
        <v>6.3450000000000006</v>
      </c>
    </row>
    <row r="10" spans="1:19" x14ac:dyDescent="0.3">
      <c r="A10" s="1" t="s">
        <v>14</v>
      </c>
      <c r="B10" s="1">
        <f>(E3*B3*E6*B5^2)/2</f>
        <v>5880000000</v>
      </c>
    </row>
    <row r="11" spans="1:19" x14ac:dyDescent="0.3">
      <c r="A11" s="1" t="s">
        <v>16</v>
      </c>
      <c r="B11" s="1">
        <f>(H4*B5^2*B3)/H7</f>
        <v>344960</v>
      </c>
    </row>
    <row r="12" spans="1:19" x14ac:dyDescent="0.3">
      <c r="A12" s="1" t="s">
        <v>17</v>
      </c>
      <c r="B12" s="1">
        <f>(B4*B2^3)/(3*B10)+(B4*B2)/B11</f>
        <v>239.85477300556585</v>
      </c>
      <c r="E12">
        <v>203.72</v>
      </c>
      <c r="F12" t="s">
        <v>39</v>
      </c>
    </row>
    <row r="13" spans="1:19" x14ac:dyDescent="0.3">
      <c r="A13" s="1" t="s">
        <v>18</v>
      </c>
      <c r="B13" s="1">
        <f>B4/B12</f>
        <v>6.1349623422580537</v>
      </c>
      <c r="C13" t="s">
        <v>35</v>
      </c>
      <c r="E13">
        <f>B4/5000 *1000</f>
        <v>294.3</v>
      </c>
      <c r="F13" t="s">
        <v>38</v>
      </c>
    </row>
    <row r="14" spans="1:19" x14ac:dyDescent="0.3">
      <c r="A14" s="1" t="s">
        <v>22</v>
      </c>
      <c r="B14" s="1">
        <f>E8+H9</f>
        <v>19.881</v>
      </c>
      <c r="E14" t="s">
        <v>40</v>
      </c>
    </row>
    <row r="15" spans="1:19" x14ac:dyDescent="0.3">
      <c r="A15" s="5" t="s">
        <v>34</v>
      </c>
      <c r="B15">
        <f>E7+H8</f>
        <v>4.4414999999999996</v>
      </c>
      <c r="E15" t="s">
        <v>41</v>
      </c>
    </row>
    <row r="16" spans="1:19" x14ac:dyDescent="0.3">
      <c r="E16" t="s">
        <v>42</v>
      </c>
    </row>
    <row r="18" spans="1:3" x14ac:dyDescent="0.3">
      <c r="A18" t="s">
        <v>23</v>
      </c>
      <c r="B18">
        <f>(B12-E12)</f>
        <v>36.134773005565847</v>
      </c>
    </row>
    <row r="19" spans="1:3" x14ac:dyDescent="0.3">
      <c r="A19" t="s">
        <v>25</v>
      </c>
      <c r="B19" t="s">
        <v>26</v>
      </c>
      <c r="C19" t="s">
        <v>37</v>
      </c>
    </row>
    <row r="42" spans="10:41" x14ac:dyDescent="0.3">
      <c r="S42" t="s">
        <v>29</v>
      </c>
    </row>
    <row r="43" spans="10:41" x14ac:dyDescent="0.3">
      <c r="S43" t="s">
        <v>31</v>
      </c>
    </row>
    <row r="44" spans="10:41" x14ac:dyDescent="0.3">
      <c r="S44" t="s">
        <v>32</v>
      </c>
    </row>
    <row r="45" spans="10:41" x14ac:dyDescent="0.3">
      <c r="AO45" t="s">
        <v>33</v>
      </c>
    </row>
    <row r="47" spans="10:41" x14ac:dyDescent="0.3">
      <c r="J47" s="4"/>
    </row>
    <row r="79" spans="19:19" x14ac:dyDescent="0.3">
      <c r="S79" t="s">
        <v>30</v>
      </c>
    </row>
    <row r="133" spans="1:1" x14ac:dyDescent="0.3">
      <c r="A133" t="s">
        <v>36</v>
      </c>
    </row>
    <row r="134" spans="1:1" x14ac:dyDescent="0.3">
      <c r="A134" t="s">
        <v>27</v>
      </c>
    </row>
  </sheetData>
  <mergeCells count="4">
    <mergeCell ref="A1:B1"/>
    <mergeCell ref="D1:E1"/>
    <mergeCell ref="G1:H1"/>
    <mergeCell ref="A9:B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Tipurita</dc:creator>
  <cp:lastModifiedBy>Condrea Laurentiu Daniel</cp:lastModifiedBy>
  <dcterms:created xsi:type="dcterms:W3CDTF">2026-04-29T09:18:47Z</dcterms:created>
  <dcterms:modified xsi:type="dcterms:W3CDTF">2026-05-27T14:01:18Z</dcterms:modified>
</cp:coreProperties>
</file>